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.win.frb.org\A1\Accounts\G-I\a1sxg01\Redirected\Desktop\research\"/>
    </mc:Choice>
  </mc:AlternateContent>
  <bookViews>
    <workbookView xWindow="120" yWindow="150" windowWidth="27795" windowHeight="12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9" i="1" l="1"/>
  <c r="B19" i="1"/>
  <c r="B21" i="1" s="1"/>
  <c r="C19" i="1"/>
  <c r="C21" i="1" s="1"/>
  <c r="D19" i="1"/>
  <c r="G19" i="1"/>
  <c r="G21" i="1" s="1"/>
  <c r="H19" i="1"/>
  <c r="H21" i="1" s="1"/>
  <c r="F19" i="1"/>
  <c r="F21" i="1" s="1"/>
  <c r="D21" i="1"/>
</calcChain>
</file>

<file path=xl/sharedStrings.xml><?xml version="1.0" encoding="utf-8"?>
<sst xmlns="http://schemas.openxmlformats.org/spreadsheetml/2006/main" count="36" uniqueCount="32">
  <si>
    <t>CT</t>
  </si>
  <si>
    <t>ME</t>
  </si>
  <si>
    <t>MA</t>
  </si>
  <si>
    <t>NH</t>
  </si>
  <si>
    <t>RI</t>
  </si>
  <si>
    <t>VT</t>
  </si>
  <si>
    <t>US</t>
  </si>
  <si>
    <t>Criminal Justice System Costs</t>
  </si>
  <si>
    <t>Medical Treatment Costs</t>
  </si>
  <si>
    <t>Medical Complications Costs</t>
  </si>
  <si>
    <t>Total</t>
  </si>
  <si>
    <t>Per Capita</t>
  </si>
  <si>
    <t>*</t>
  </si>
  <si>
    <t>Percentage of State Government Total Expenditures, 2015</t>
  </si>
  <si>
    <t xml:space="preserve">          Police Protection</t>
  </si>
  <si>
    <t xml:space="preserve">          Judicial and Legal</t>
  </si>
  <si>
    <t xml:space="preserve">          Corrections</t>
  </si>
  <si>
    <t xml:space="preserve">          Probation</t>
  </si>
  <si>
    <t xml:space="preserve">          Parole</t>
  </si>
  <si>
    <t xml:space="preserve">          Medication Assisted Treatment</t>
  </si>
  <si>
    <t xml:space="preserve">          Hospital Inpatient</t>
  </si>
  <si>
    <t xml:space="preserve">          Emergency Department</t>
  </si>
  <si>
    <t xml:space="preserve">          Neonatal Abstinence Syndrome</t>
  </si>
  <si>
    <t xml:space="preserve">          HIV/AIDS</t>
  </si>
  <si>
    <t xml:space="preserve">          Heptitis C</t>
  </si>
  <si>
    <t xml:space="preserve">          Hepatitis B</t>
  </si>
  <si>
    <t>Riley Sullivan</t>
  </si>
  <si>
    <t>New England Public Policy Center</t>
  </si>
  <si>
    <t>bostonfed.org/neppc</t>
  </si>
  <si>
    <t>Notes: Author’s calculations using various public data sources. See reference section of the report for detail.</t>
  </si>
  <si>
    <t>*New Hampshire hospital treatment data and Maine parole data are unavailable.</t>
  </si>
  <si>
    <t>NEPPC Policy Report 18-1: The Fiscal Impact of the Opioid Epidemic in the New England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</si>
</sst>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/>
    <xf numFmtId="0" fontId="3" fillId="0" borderId="1" xfId="0" applyFont="1" applyFill="1" applyBorder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/>
    <xf numFmtId="164" fontId="4" fillId="0" borderId="1" xfId="1" applyNumberFormat="1" applyFont="1" applyBorder="1"/>
    <xf numFmtId="164" fontId="3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/>
    <xf numFmtId="164" fontId="4" fillId="0" borderId="1" xfId="1" applyNumberFormat="1" applyFont="1" applyFill="1" applyBorder="1"/>
    <xf numFmtId="0" fontId="2" fillId="0" borderId="0" xfId="0" applyFont="1"/>
    <xf numFmtId="164" fontId="3" fillId="0" borderId="1" xfId="1" applyNumberFormat="1" applyFont="1" applyBorder="1" applyAlignment="1">
      <alignment horizontal="center"/>
    </xf>
    <xf numFmtId="164" fontId="4" fillId="0" borderId="1" xfId="0" applyNumberFormat="1" applyFont="1" applyBorder="1"/>
    <xf numFmtId="5" fontId="5" fillId="0" borderId="1" xfId="1" applyNumberFormat="1" applyFont="1" applyBorder="1" applyAlignment="1">
      <alignment horizontal="left"/>
    </xf>
    <xf numFmtId="164" fontId="3" fillId="0" borderId="2" xfId="1" applyNumberFormat="1" applyFont="1" applyBorder="1"/>
    <xf numFmtId="164" fontId="3" fillId="0" borderId="2" xfId="1" applyNumberFormat="1" applyFont="1" applyFill="1" applyBorder="1"/>
    <xf numFmtId="0" fontId="4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15" fontId="3" fillId="0" borderId="0" xfId="0" applyNumberFormat="1" applyFont="1" applyAlignment="1">
      <alignment horizontal="center"/>
    </xf>
    <xf numFmtId="0" fontId="4" fillId="2" borderId="1" xfId="0" applyFont="1" applyFill="1" applyBorder="1"/>
    <xf numFmtId="44" fontId="4" fillId="2" borderId="1" xfId="1" applyFont="1" applyFill="1" applyBorder="1"/>
    <xf numFmtId="44" fontId="5" fillId="2" borderId="1" xfId="1" applyFont="1" applyFill="1" applyBorder="1" applyAlignment="1">
      <alignment horizontal="center"/>
    </xf>
    <xf numFmtId="44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0" fontId="4" fillId="2" borderId="1" xfId="2" applyNumberFormat="1" applyFont="1" applyFill="1" applyBorder="1" applyAlignment="1">
      <alignment wrapText="1"/>
    </xf>
    <xf numFmtId="10" fontId="5" fillId="2" borderId="1" xfId="2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/>
    <xf numFmtId="5" fontId="5" fillId="2" borderId="1" xfId="1" applyNumberFormat="1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9</xdr:row>
      <xdr:rowOff>38100</xdr:rowOff>
    </xdr:from>
    <xdr:to>
      <xdr:col>4</xdr:col>
      <xdr:colOff>781050</xdr:colOff>
      <xdr:row>10</xdr:row>
      <xdr:rowOff>0</xdr:rowOff>
    </xdr:to>
    <xdr:sp macro="" textlink="">
      <xdr:nvSpPr>
        <xdr:cNvPr id="2" name="TextBox 1"/>
        <xdr:cNvSpPr txBox="1"/>
      </xdr:nvSpPr>
      <xdr:spPr>
        <a:xfrm>
          <a:off x="4581525" y="800100"/>
          <a:ext cx="161925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*</a:t>
          </a:r>
        </a:p>
      </xdr:txBody>
    </xdr:sp>
    <xdr:clientData/>
  </xdr:twoCellAnchor>
  <xdr:twoCellAnchor>
    <xdr:from>
      <xdr:col>4</xdr:col>
      <xdr:colOff>619125</xdr:colOff>
      <xdr:row>18</xdr:row>
      <xdr:rowOff>76200</xdr:rowOff>
    </xdr:from>
    <xdr:to>
      <xdr:col>4</xdr:col>
      <xdr:colOff>752475</xdr:colOff>
      <xdr:row>18</xdr:row>
      <xdr:rowOff>171450</xdr:rowOff>
    </xdr:to>
    <xdr:sp macro="" textlink="">
      <xdr:nvSpPr>
        <xdr:cNvPr id="3" name="TextBox 2"/>
        <xdr:cNvSpPr txBox="1"/>
      </xdr:nvSpPr>
      <xdr:spPr>
        <a:xfrm>
          <a:off x="5105400" y="3505200"/>
          <a:ext cx="133350" cy="9525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A30" sqref="A30"/>
    </sheetView>
  </sheetViews>
  <sheetFormatPr defaultRowHeight="15" x14ac:dyDescent="0.25"/>
  <cols>
    <col min="1" max="1" width="31.28515625" customWidth="1"/>
    <col min="2" max="3" width="11.5703125" bestFit="1" customWidth="1"/>
    <col min="4" max="4" width="12.85546875" bestFit="1" customWidth="1"/>
    <col min="5" max="7" width="10.7109375" bestFit="1" customWidth="1"/>
    <col min="8" max="8" width="13.85546875" bestFit="1" customWidth="1"/>
  </cols>
  <sheetData>
    <row r="1" spans="1:8" x14ac:dyDescent="0.25">
      <c r="A1" s="20" t="s">
        <v>31</v>
      </c>
      <c r="B1" s="20"/>
      <c r="C1" s="20"/>
      <c r="D1" s="20"/>
      <c r="E1" s="20"/>
      <c r="F1" s="20"/>
      <c r="G1" s="20"/>
      <c r="H1" s="21" t="s">
        <v>26</v>
      </c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2" t="s">
        <v>6</v>
      </c>
    </row>
    <row r="4" spans="1:8" s="13" customFormat="1" x14ac:dyDescent="0.25">
      <c r="A4" s="8" t="s">
        <v>7</v>
      </c>
      <c r="B4" s="9">
        <v>95082553.483081505</v>
      </c>
      <c r="C4" s="9">
        <v>11867007.249520199</v>
      </c>
      <c r="D4" s="9">
        <v>197875208.39708701</v>
      </c>
      <c r="E4" s="11">
        <v>7158853.8969610101</v>
      </c>
      <c r="F4" s="9">
        <v>29303093.0926993</v>
      </c>
      <c r="G4" s="9">
        <v>11119958.9505955</v>
      </c>
      <c r="H4" s="12">
        <v>5649074310.8271055</v>
      </c>
    </row>
    <row r="5" spans="1:8" x14ac:dyDescent="0.25">
      <c r="A5" s="1" t="s">
        <v>14</v>
      </c>
      <c r="B5" s="3">
        <v>38579656.381179899</v>
      </c>
      <c r="C5" s="3">
        <v>4856174.0080797831</v>
      </c>
      <c r="D5" s="3">
        <v>93518366.236438707</v>
      </c>
      <c r="E5" s="3">
        <v>3131950.6455879579</v>
      </c>
      <c r="F5" s="3">
        <v>11845713.916906821</v>
      </c>
      <c r="G5" s="3">
        <v>4645627.279493859</v>
      </c>
      <c r="H5" s="3">
        <v>1962253487.0000145</v>
      </c>
    </row>
    <row r="6" spans="1:8" x14ac:dyDescent="0.25">
      <c r="A6" s="1" t="s">
        <v>15</v>
      </c>
      <c r="B6" s="3">
        <v>24756988.205900412</v>
      </c>
      <c r="C6" s="3">
        <v>1830977.5756747788</v>
      </c>
      <c r="D6" s="3">
        <v>40285249.527877986</v>
      </c>
      <c r="E6" s="3">
        <v>991014.65012281924</v>
      </c>
      <c r="F6" s="3">
        <v>4232009.4860710865</v>
      </c>
      <c r="G6" s="3">
        <v>1818490.6959434312</v>
      </c>
      <c r="H6" s="3">
        <v>874006224.59276199</v>
      </c>
    </row>
    <row r="7" spans="1:8" x14ac:dyDescent="0.25">
      <c r="A7" s="1" t="s">
        <v>16</v>
      </c>
      <c r="B7" s="3">
        <v>23685602.946001198</v>
      </c>
      <c r="C7" s="3">
        <v>3826378.7349479883</v>
      </c>
      <c r="D7" s="3">
        <v>46233502.949948557</v>
      </c>
      <c r="E7" s="3">
        <v>1623261.9512502362</v>
      </c>
      <c r="F7" s="3">
        <v>6664202.6897214223</v>
      </c>
      <c r="G7" s="3">
        <v>3302585.2251581685</v>
      </c>
      <c r="H7" s="3">
        <v>1463313341.4343288</v>
      </c>
    </row>
    <row r="8" spans="1:8" x14ac:dyDescent="0.25">
      <c r="A8" s="1" t="s">
        <v>17</v>
      </c>
      <c r="B8" s="3">
        <v>6787007.1000000006</v>
      </c>
      <c r="C8" s="3">
        <v>1348339.2</v>
      </c>
      <c r="D8" s="3">
        <v>16309995.282821657</v>
      </c>
      <c r="E8" s="3">
        <v>994358.55</v>
      </c>
      <c r="F8" s="3">
        <v>6501004.0499999989</v>
      </c>
      <c r="G8" s="3">
        <v>1062369</v>
      </c>
      <c r="H8" s="3">
        <v>1182701835</v>
      </c>
    </row>
    <row r="9" spans="1:8" x14ac:dyDescent="0.25">
      <c r="A9" s="1" t="s">
        <v>18</v>
      </c>
      <c r="B9" s="3">
        <v>1273298.8499999999</v>
      </c>
      <c r="C9" s="10" t="s">
        <v>12</v>
      </c>
      <c r="D9" s="3">
        <v>1528094.4000000001</v>
      </c>
      <c r="E9" s="3">
        <v>418268.1</v>
      </c>
      <c r="F9" s="3">
        <v>60162.94999999999</v>
      </c>
      <c r="G9" s="3">
        <v>290886.75</v>
      </c>
      <c r="H9" s="3">
        <v>166799422.79999998</v>
      </c>
    </row>
    <row r="10" spans="1:8" s="13" customFormat="1" x14ac:dyDescent="0.25">
      <c r="A10" s="7" t="s">
        <v>8</v>
      </c>
      <c r="B10" s="15">
        <v>177191048</v>
      </c>
      <c r="C10" s="15">
        <v>57978644</v>
      </c>
      <c r="D10" s="15">
        <v>340102280</v>
      </c>
      <c r="E10" s="16">
        <v>16350336</v>
      </c>
      <c r="F10" s="15">
        <v>51515476</v>
      </c>
      <c r="G10" s="15">
        <v>24490438</v>
      </c>
      <c r="H10" s="9">
        <v>8286883952</v>
      </c>
    </row>
    <row r="11" spans="1:8" x14ac:dyDescent="0.25">
      <c r="A11" s="5" t="s">
        <v>19</v>
      </c>
      <c r="B11" s="3">
        <v>96110248</v>
      </c>
      <c r="C11" s="3">
        <v>29516144</v>
      </c>
      <c r="D11" s="3">
        <v>149406380</v>
      </c>
      <c r="E11" s="3">
        <v>16350336</v>
      </c>
      <c r="F11" s="3">
        <v>25177776</v>
      </c>
      <c r="G11" s="3">
        <v>15566288</v>
      </c>
      <c r="H11" s="3">
        <v>2773955152</v>
      </c>
    </row>
    <row r="12" spans="1:8" x14ac:dyDescent="0.25">
      <c r="A12" s="5" t="s">
        <v>20</v>
      </c>
      <c r="B12" s="3">
        <v>68691700</v>
      </c>
      <c r="C12" s="3">
        <v>22708000</v>
      </c>
      <c r="D12" s="3">
        <v>149872800</v>
      </c>
      <c r="E12" s="14" t="s">
        <v>12</v>
      </c>
      <c r="F12" s="3">
        <v>22140300</v>
      </c>
      <c r="G12" s="3">
        <v>7096250</v>
      </c>
      <c r="H12" s="3">
        <v>4749949800</v>
      </c>
    </row>
    <row r="13" spans="1:8" x14ac:dyDescent="0.25">
      <c r="A13" s="5" t="s">
        <v>21</v>
      </c>
      <c r="B13" s="3">
        <v>12389100</v>
      </c>
      <c r="C13" s="3">
        <v>5754500</v>
      </c>
      <c r="D13" s="3">
        <v>40823100</v>
      </c>
      <c r="E13" s="14" t="s">
        <v>12</v>
      </c>
      <c r="F13" s="3">
        <v>4197400</v>
      </c>
      <c r="G13" s="3">
        <v>1827900</v>
      </c>
      <c r="H13" s="3">
        <v>762979000</v>
      </c>
    </row>
    <row r="14" spans="1:8" s="13" customFormat="1" x14ac:dyDescent="0.25">
      <c r="A14" s="19" t="s">
        <v>9</v>
      </c>
      <c r="B14" s="9">
        <v>37724815.289362103</v>
      </c>
      <c r="C14" s="9">
        <v>31365740.732009701</v>
      </c>
      <c r="D14" s="9">
        <v>81602124.082781896</v>
      </c>
      <c r="E14" s="11">
        <v>13033323.9149328</v>
      </c>
      <c r="F14" s="9">
        <v>9472727.1949862707</v>
      </c>
      <c r="G14" s="9">
        <v>15163925.8141663</v>
      </c>
      <c r="H14" s="9">
        <v>2234057342.6746101</v>
      </c>
    </row>
    <row r="15" spans="1:8" x14ac:dyDescent="0.25">
      <c r="A15" s="6" t="s">
        <v>22</v>
      </c>
      <c r="B15" s="3">
        <v>25612800</v>
      </c>
      <c r="C15" s="3">
        <v>25950248.639999997</v>
      </c>
      <c r="D15" s="3">
        <v>60396016.25</v>
      </c>
      <c r="E15" s="3">
        <v>9943075.7200000007</v>
      </c>
      <c r="F15" s="3">
        <v>5319978.66</v>
      </c>
      <c r="G15" s="3">
        <v>12224409.15</v>
      </c>
      <c r="H15" s="3">
        <v>1529196069.2599998</v>
      </c>
    </row>
    <row r="16" spans="1:8" x14ac:dyDescent="0.25">
      <c r="A16" s="6" t="s">
        <v>23</v>
      </c>
      <c r="B16" s="3">
        <v>399315.24799999996</v>
      </c>
      <c r="C16" s="3">
        <v>99460.44</v>
      </c>
      <c r="D16" s="3">
        <v>1517294.4000000001</v>
      </c>
      <c r="E16" s="3">
        <v>59576.703999999998</v>
      </c>
      <c r="F16" s="3">
        <v>80285.183999999994</v>
      </c>
      <c r="G16" s="17">
        <v>39863.823999999993</v>
      </c>
      <c r="H16" s="3">
        <v>47629504</v>
      </c>
    </row>
    <row r="17" spans="1:8" x14ac:dyDescent="0.25">
      <c r="A17" s="6" t="s">
        <v>24</v>
      </c>
      <c r="B17" s="4">
        <v>11681996.545888318</v>
      </c>
      <c r="C17" s="4">
        <v>5274824.3291370524</v>
      </c>
      <c r="D17" s="4">
        <v>19459345.203451764</v>
      </c>
      <c r="E17" s="4">
        <v>3212923.5826890282</v>
      </c>
      <c r="F17" s="4">
        <v>4064383.483756342</v>
      </c>
      <c r="G17" s="18">
        <v>2868141.3579695416</v>
      </c>
      <c r="H17" s="3">
        <v>645583832.81593859</v>
      </c>
    </row>
    <row r="18" spans="1:8" x14ac:dyDescent="0.25">
      <c r="A18" s="6" t="s">
        <v>25</v>
      </c>
      <c r="B18" s="3">
        <v>30703.49547374776</v>
      </c>
      <c r="C18" s="3">
        <v>41207.322872661469</v>
      </c>
      <c r="D18" s="3">
        <v>229468.22933011485</v>
      </c>
      <c r="E18" s="3">
        <v>22623.628243814139</v>
      </c>
      <c r="F18" s="3">
        <v>8079.8672299336222</v>
      </c>
      <c r="G18" s="17">
        <v>31511.482196741126</v>
      </c>
      <c r="H18" s="3">
        <v>11647936.598672308</v>
      </c>
    </row>
    <row r="19" spans="1:8" x14ac:dyDescent="0.25">
      <c r="A19" s="27" t="s">
        <v>10</v>
      </c>
      <c r="B19" s="30">
        <f t="shared" ref="B19:D19" si="0">SUM(B4+B10+B14)</f>
        <v>309998416.77244365</v>
      </c>
      <c r="C19" s="30">
        <f t="shared" si="0"/>
        <v>101211391.98152989</v>
      </c>
      <c r="D19" s="30">
        <f t="shared" si="0"/>
        <v>619579612.47986889</v>
      </c>
      <c r="E19" s="31">
        <f>SUM(E4+E10+E14)</f>
        <v>36542513.811893813</v>
      </c>
      <c r="F19" s="30">
        <f>SUM(F4+F10+F14)</f>
        <v>90291296.287685573</v>
      </c>
      <c r="G19" s="30">
        <f t="shared" ref="G19:H19" si="1">SUM(G4+G10+G14)</f>
        <v>50774322.764761798</v>
      </c>
      <c r="H19" s="30">
        <f t="shared" si="1"/>
        <v>16170015605.501717</v>
      </c>
    </row>
    <row r="20" spans="1:8" x14ac:dyDescent="0.25">
      <c r="A20" s="23" t="s">
        <v>11</v>
      </c>
      <c r="B20" s="24">
        <v>89.800825282921238</v>
      </c>
      <c r="C20" s="24">
        <v>79.129124070284746</v>
      </c>
      <c r="D20" s="24">
        <v>96.188404702539003</v>
      </c>
      <c r="E20" s="25" t="s">
        <v>12</v>
      </c>
      <c r="F20" s="24">
        <v>89.886974932501616</v>
      </c>
      <c r="G20" s="24">
        <v>83.479006577450647</v>
      </c>
      <c r="H20" s="26">
        <v>50.994144212968031</v>
      </c>
    </row>
    <row r="21" spans="1:8" ht="24.75" x14ac:dyDescent="0.25">
      <c r="A21" s="27" t="s">
        <v>13</v>
      </c>
      <c r="B21" s="28">
        <f>B19/31330184000</f>
        <v>9.8945610013794899E-3</v>
      </c>
      <c r="C21" s="28">
        <f>C19/8841802000</f>
        <v>1.1446919076171338E-2</v>
      </c>
      <c r="D21" s="28">
        <f>D19/63221413000</f>
        <v>9.8001544584248521E-3</v>
      </c>
      <c r="E21" s="29" t="s">
        <v>12</v>
      </c>
      <c r="F21" s="28">
        <f>F19/8676551000</f>
        <v>1.0406358043384471E-2</v>
      </c>
      <c r="G21" s="28">
        <f>G19/6469338000</f>
        <v>7.8484572555587283E-3</v>
      </c>
      <c r="H21" s="28">
        <f>H19/2192440114000</f>
        <v>7.3753510995565172E-3</v>
      </c>
    </row>
    <row r="22" spans="1:8" x14ac:dyDescent="0.25">
      <c r="A22" s="20" t="s">
        <v>30</v>
      </c>
      <c r="B22" s="20"/>
      <c r="C22" s="20"/>
      <c r="D22" s="20"/>
      <c r="E22" s="20"/>
      <c r="F22" s="20"/>
      <c r="G22" s="20"/>
      <c r="H22" s="20"/>
    </row>
    <row r="23" spans="1:8" x14ac:dyDescent="0.25">
      <c r="A23" s="20" t="s">
        <v>29</v>
      </c>
      <c r="B23" s="20"/>
      <c r="C23" s="20"/>
      <c r="D23" s="20"/>
      <c r="E23" s="20"/>
      <c r="F23" s="20"/>
      <c r="G23" s="20"/>
      <c r="H23" s="20"/>
    </row>
    <row r="24" spans="1:8" x14ac:dyDescent="0.25">
      <c r="A24" s="20"/>
      <c r="B24" s="20"/>
      <c r="C24" s="20"/>
      <c r="D24" s="20"/>
      <c r="E24" s="20"/>
      <c r="F24" s="20"/>
      <c r="G24" s="20"/>
      <c r="H24" s="20"/>
    </row>
    <row r="25" spans="1:8" x14ac:dyDescent="0.25">
      <c r="A25" s="20"/>
      <c r="B25" s="20"/>
      <c r="C25" s="20"/>
      <c r="D25" s="20"/>
      <c r="E25" s="20"/>
      <c r="F25" s="20"/>
      <c r="G25" s="20"/>
      <c r="H25" s="20"/>
    </row>
    <row r="26" spans="1:8" x14ac:dyDescent="0.25">
      <c r="A26" s="20"/>
      <c r="B26" s="20"/>
      <c r="C26" s="20"/>
      <c r="D26" s="20"/>
      <c r="E26" s="20"/>
      <c r="F26" s="20"/>
      <c r="G26" s="20"/>
      <c r="H26" s="20"/>
    </row>
    <row r="27" spans="1:8" x14ac:dyDescent="0.25">
      <c r="A27" s="20"/>
      <c r="B27" s="20"/>
      <c r="C27" s="20"/>
      <c r="D27" s="20"/>
      <c r="E27" s="20"/>
      <c r="F27" s="20"/>
      <c r="G27" s="20"/>
      <c r="H27" s="20"/>
    </row>
    <row r="28" spans="1:8" x14ac:dyDescent="0.25">
      <c r="A28" s="20"/>
      <c r="B28" s="20"/>
      <c r="C28" s="20"/>
      <c r="D28" s="20"/>
      <c r="E28" s="20"/>
      <c r="F28" s="20"/>
      <c r="G28" s="20"/>
      <c r="H28" s="20"/>
    </row>
    <row r="29" spans="1:8" x14ac:dyDescent="0.25">
      <c r="A29" s="20"/>
      <c r="B29" s="20"/>
      <c r="C29" s="20"/>
      <c r="D29" s="20"/>
      <c r="E29" s="20"/>
      <c r="F29" s="20"/>
      <c r="G29" s="20"/>
      <c r="H29" s="20"/>
    </row>
    <row r="30" spans="1:8" x14ac:dyDescent="0.25">
      <c r="A30" s="20"/>
      <c r="B30" s="20"/>
      <c r="C30" s="20"/>
      <c r="D30" s="20"/>
      <c r="E30" s="20"/>
      <c r="F30" s="20"/>
      <c r="G30" s="20"/>
      <c r="H30" s="20"/>
    </row>
    <row r="31" spans="1:8" x14ac:dyDescent="0.25">
      <c r="A31" s="20"/>
      <c r="B31" s="20"/>
      <c r="C31" s="20"/>
      <c r="D31" s="20"/>
      <c r="E31" s="20"/>
      <c r="F31" s="20"/>
      <c r="G31" s="20"/>
      <c r="H31" s="20"/>
    </row>
    <row r="32" spans="1:8" x14ac:dyDescent="0.25">
      <c r="A32" s="20"/>
      <c r="B32" s="20"/>
      <c r="C32" s="20"/>
      <c r="D32" s="20"/>
      <c r="E32" s="20"/>
      <c r="F32" s="20"/>
      <c r="G32" s="20"/>
      <c r="H32" s="20"/>
    </row>
    <row r="33" spans="1:8" x14ac:dyDescent="0.25">
      <c r="A33" s="20"/>
      <c r="B33" s="20"/>
      <c r="C33" s="20"/>
      <c r="D33" s="20"/>
      <c r="E33" s="20"/>
      <c r="F33" s="20"/>
      <c r="G33" s="20"/>
      <c r="H33" s="20"/>
    </row>
    <row r="34" spans="1:8" x14ac:dyDescent="0.25">
      <c r="A34" s="20" t="s">
        <v>27</v>
      </c>
      <c r="B34" s="20"/>
      <c r="C34" s="20"/>
      <c r="D34" s="22">
        <v>43235</v>
      </c>
      <c r="E34" s="20"/>
      <c r="F34" s="20"/>
      <c r="G34" s="20"/>
      <c r="H34" s="21" t="s">
        <v>28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Sullivan, Riley</dc:creator>
  <cp:lastModifiedBy>Greenstein, Stephen</cp:lastModifiedBy>
  <cp:lastPrinted>2018-05-15T18:34:38Z</cp:lastPrinted>
  <dcterms:created xsi:type="dcterms:W3CDTF">2018-05-15T18:04:56Z</dcterms:created>
  <dcterms:modified xsi:type="dcterms:W3CDTF">2018-05-17T14:41:24Z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fc3e50f3-7c7a-4b2d-982f-cd5ad05af4d9</vt:lpwstr>
  </property>
</Properties>
</file>