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345" windowWidth="19170" windowHeight="9735" activeTab="1"/>
  </bookViews>
  <sheets>
    <sheet name="Report 6_NE" sheetId="5" r:id="rId1"/>
    <sheet name="Report 6_states" sheetId="3" r:id="rId2"/>
    <sheet name="Sheet1" sheetId="4" r:id="rId3"/>
  </sheets>
  <definedNames>
    <definedName name="_xlnm.Print_Area" localSheetId="0">'Report 6_NE'!$A$1:$S$17</definedName>
  </definedNames>
  <calcPr calcId="145621" iterate="1" iterateCount="5"/>
</workbook>
</file>

<file path=xl/calcChain.xml><?xml version="1.0" encoding="utf-8"?>
<calcChain xmlns="http://schemas.openxmlformats.org/spreadsheetml/2006/main">
  <c r="H31" i="3" l="1"/>
  <c r="H32" i="3"/>
  <c r="T31" i="3" l="1"/>
  <c r="T32" i="3"/>
  <c r="P31" i="3"/>
  <c r="P32" i="3"/>
  <c r="L31" i="3"/>
  <c r="L32" i="3"/>
  <c r="D31" i="3"/>
  <c r="D32" i="3"/>
  <c r="C33" i="3"/>
  <c r="R33" i="3"/>
  <c r="S33" i="3"/>
  <c r="B33" i="3"/>
  <c r="T26" i="3"/>
  <c r="T27" i="3"/>
  <c r="P26" i="3"/>
  <c r="P27" i="3"/>
  <c r="L26" i="3"/>
  <c r="L27" i="3"/>
  <c r="H26" i="3"/>
  <c r="H27" i="3"/>
  <c r="D26" i="3"/>
  <c r="D27" i="3"/>
  <c r="C28" i="3"/>
  <c r="F28" i="3"/>
  <c r="G28" i="3"/>
  <c r="J28" i="3"/>
  <c r="K28" i="3"/>
  <c r="N28" i="3"/>
  <c r="O28" i="3"/>
  <c r="R28" i="3"/>
  <c r="S28" i="3"/>
  <c r="B28" i="3"/>
  <c r="T21" i="3"/>
  <c r="T22" i="3"/>
  <c r="P21" i="3"/>
  <c r="P22" i="3"/>
  <c r="L21" i="3"/>
  <c r="L22" i="3"/>
  <c r="H21" i="3"/>
  <c r="H22" i="3"/>
  <c r="D21" i="3"/>
  <c r="D22" i="3"/>
  <c r="C23" i="3"/>
  <c r="F23" i="3"/>
  <c r="G23" i="3"/>
  <c r="J23" i="3"/>
  <c r="K23" i="3"/>
  <c r="N23" i="3"/>
  <c r="O23" i="3"/>
  <c r="R23" i="3"/>
  <c r="S23" i="3"/>
  <c r="B23" i="3"/>
  <c r="T16" i="3"/>
  <c r="T17" i="3"/>
  <c r="P16" i="3"/>
  <c r="P17" i="3"/>
  <c r="L16" i="3"/>
  <c r="L17" i="3"/>
  <c r="H16" i="3"/>
  <c r="H17" i="3"/>
  <c r="D16" i="3"/>
  <c r="D17" i="3"/>
  <c r="C18" i="3"/>
  <c r="F18" i="3"/>
  <c r="G18" i="3"/>
  <c r="J18" i="3"/>
  <c r="K18" i="3"/>
  <c r="N18" i="3"/>
  <c r="O18" i="3"/>
  <c r="R18" i="3"/>
  <c r="S18" i="3"/>
  <c r="B18" i="3"/>
  <c r="T13" i="3"/>
  <c r="T12" i="3"/>
  <c r="P12" i="3"/>
  <c r="L12" i="3"/>
  <c r="H12" i="3"/>
  <c r="D12" i="3"/>
  <c r="D11" i="3"/>
  <c r="C13" i="3"/>
  <c r="F13" i="3"/>
  <c r="G13" i="3"/>
  <c r="J13" i="3"/>
  <c r="K13" i="3"/>
  <c r="N13" i="3"/>
  <c r="O13" i="3"/>
  <c r="R13" i="3"/>
  <c r="S13" i="3"/>
  <c r="B13" i="3"/>
  <c r="D5" i="3" l="1"/>
  <c r="D6" i="3"/>
  <c r="D7" i="3"/>
  <c r="C8" i="3"/>
  <c r="J8" i="3"/>
  <c r="B8" i="3"/>
  <c r="P21" i="5"/>
  <c r="P22" i="5"/>
  <c r="P23" i="5"/>
  <c r="P24" i="5"/>
  <c r="P20" i="5"/>
  <c r="T22" i="5"/>
  <c r="L21" i="5"/>
  <c r="H22" i="5"/>
  <c r="D22" i="5"/>
  <c r="D20" i="5"/>
  <c r="T6" i="5"/>
  <c r="T15" i="5"/>
  <c r="T13" i="5"/>
  <c r="T14" i="5"/>
  <c r="T16" i="5"/>
  <c r="T12" i="5"/>
  <c r="T7" i="5"/>
  <c r="P14" i="5"/>
  <c r="D15" i="5"/>
  <c r="T4" i="5"/>
  <c r="L7" i="5"/>
  <c r="L4" i="5"/>
  <c r="T24" i="5"/>
  <c r="L24" i="5"/>
  <c r="H24" i="5"/>
  <c r="D24" i="5"/>
  <c r="T23" i="5"/>
  <c r="L23" i="5"/>
  <c r="H23" i="5"/>
  <c r="D23" i="5"/>
  <c r="L22" i="5"/>
  <c r="T21" i="5"/>
  <c r="H21" i="5"/>
  <c r="D21" i="5"/>
  <c r="T20" i="5"/>
  <c r="L20" i="5"/>
  <c r="H20" i="5"/>
  <c r="P16" i="5"/>
  <c r="L16" i="5"/>
  <c r="H16" i="5"/>
  <c r="D16" i="5"/>
  <c r="P15" i="5"/>
  <c r="L15" i="5"/>
  <c r="H15" i="5"/>
  <c r="L14" i="5"/>
  <c r="H14" i="5"/>
  <c r="D14" i="5"/>
  <c r="P13" i="5"/>
  <c r="L13" i="5"/>
  <c r="H13" i="5"/>
  <c r="D13" i="5"/>
  <c r="P12" i="5"/>
  <c r="L12" i="5"/>
  <c r="H12" i="5"/>
  <c r="D12" i="5"/>
  <c r="T8" i="5"/>
  <c r="P8" i="5"/>
  <c r="L8" i="5"/>
  <c r="H8" i="5"/>
  <c r="D8" i="5"/>
  <c r="P7" i="5"/>
  <c r="H7" i="5"/>
  <c r="D7" i="5"/>
  <c r="P6" i="5"/>
  <c r="L6" i="5"/>
  <c r="H6" i="5"/>
  <c r="D6" i="5"/>
  <c r="T5" i="5"/>
  <c r="P5" i="5"/>
  <c r="L5" i="5"/>
  <c r="H5" i="5"/>
  <c r="D5" i="5"/>
  <c r="P4" i="5"/>
  <c r="H4" i="5"/>
  <c r="D4" i="5"/>
  <c r="T10" i="3" l="1"/>
  <c r="T30" i="3" l="1"/>
  <c r="P30" i="3"/>
  <c r="L30" i="3"/>
  <c r="H30" i="3"/>
  <c r="H33" i="3" s="1"/>
  <c r="D30" i="3"/>
  <c r="D33" i="3" s="1"/>
  <c r="T25" i="3"/>
  <c r="T28" i="3" s="1"/>
  <c r="P25" i="3"/>
  <c r="P28" i="3" s="1"/>
  <c r="L25" i="3"/>
  <c r="L28" i="3" s="1"/>
  <c r="H25" i="3"/>
  <c r="H28" i="3" s="1"/>
  <c r="D25" i="3"/>
  <c r="D28" i="3" s="1"/>
  <c r="T20" i="3"/>
  <c r="T23" i="3" s="1"/>
  <c r="P20" i="3"/>
  <c r="P23" i="3" s="1"/>
  <c r="L20" i="3"/>
  <c r="L23" i="3" s="1"/>
  <c r="H20" i="3"/>
  <c r="H23" i="3" s="1"/>
  <c r="D20" i="3"/>
  <c r="D23" i="3" s="1"/>
  <c r="T15" i="3"/>
  <c r="T18" i="3" s="1"/>
  <c r="P15" i="3"/>
  <c r="P18" i="3" s="1"/>
  <c r="L15" i="3"/>
  <c r="L18" i="3" s="1"/>
  <c r="H15" i="3"/>
  <c r="H18" i="3" s="1"/>
  <c r="D15" i="3"/>
  <c r="D18" i="3" s="1"/>
  <c r="T11" i="3"/>
  <c r="P10" i="3"/>
  <c r="P11" i="3"/>
  <c r="L11" i="3"/>
  <c r="L10" i="3"/>
  <c r="L13" i="3" s="1"/>
  <c r="H11" i="3"/>
  <c r="H10" i="3"/>
  <c r="H13" i="3" s="1"/>
  <c r="D10" i="3"/>
  <c r="D13" i="3" s="1"/>
  <c r="T33" i="3" l="1"/>
  <c r="P13" i="3"/>
  <c r="F8" i="3" l="1"/>
  <c r="N8" i="3"/>
  <c r="R8" i="3"/>
  <c r="D8" i="3"/>
  <c r="G8" i="3"/>
  <c r="H7" i="3" s="1"/>
  <c r="H5" i="3" l="1"/>
  <c r="H6" i="3"/>
  <c r="H8" i="3" l="1"/>
  <c r="K8" i="3"/>
  <c r="L7" i="3" s="1"/>
  <c r="L6" i="3" l="1"/>
  <c r="L5" i="3"/>
  <c r="L8" i="3" l="1"/>
  <c r="O8" i="3"/>
  <c r="P7" i="3" s="1"/>
  <c r="P5" i="3" l="1"/>
  <c r="P8" i="3" s="1"/>
  <c r="P6" i="3"/>
  <c r="S8" i="3"/>
  <c r="T7" i="3" s="1"/>
  <c r="T6" i="3" l="1"/>
  <c r="T5" i="3"/>
  <c r="T8" i="3" l="1"/>
</calcChain>
</file>

<file path=xl/sharedStrings.xml><?xml version="1.0" encoding="utf-8"?>
<sst xmlns="http://schemas.openxmlformats.org/spreadsheetml/2006/main" count="163" uniqueCount="31">
  <si>
    <t>Total</t>
  </si>
  <si>
    <t>FHA</t>
  </si>
  <si>
    <t>Conventional</t>
  </si>
  <si>
    <t># of Apps.</t>
  </si>
  <si>
    <t>Denial Rate</t>
  </si>
  <si>
    <t># Orig.</t>
  </si>
  <si>
    <t xml:space="preserve"> Loans Type</t>
  </si>
  <si>
    <t>Latino</t>
  </si>
  <si>
    <t>% of originations</t>
  </si>
  <si>
    <t>Connecticut</t>
  </si>
  <si>
    <t>Massachusetts</t>
  </si>
  <si>
    <t>Maine</t>
  </si>
  <si>
    <t>New Hampshire</t>
  </si>
  <si>
    <t>Vermont</t>
  </si>
  <si>
    <t>Rhode Island</t>
  </si>
  <si>
    <t>VA + FSA</t>
  </si>
  <si>
    <t>White*</t>
  </si>
  <si>
    <t>Black*</t>
  </si>
  <si>
    <t>Asian*</t>
  </si>
  <si>
    <t>*These data refer to Non-Latino white, non-Latino Black and non-Latino Asian</t>
  </si>
  <si>
    <t>Total**</t>
  </si>
  <si>
    <t>VA</t>
  </si>
  <si>
    <t>FSA</t>
  </si>
  <si>
    <t>HOME PURCHASE</t>
  </si>
  <si>
    <t>REFINANCE</t>
  </si>
  <si>
    <t>s: fewer than 20 applications</t>
  </si>
  <si>
    <r>
      <rPr>
        <b/>
        <sz val="10"/>
        <color theme="1"/>
        <rFont val="Calibri"/>
        <family val="2"/>
        <scheme val="minor"/>
      </rPr>
      <t>NOTE:</t>
    </r>
    <r>
      <rPr>
        <sz val="10"/>
        <color theme="1"/>
        <rFont val="Calibri"/>
        <family val="2"/>
        <scheme val="minor"/>
      </rPr>
      <t xml:space="preserve"> Tables include only first-lien loans for owner-occupied homes. The data does not include junior-lien loans, all loans for multi-family properties, and all loans for non-owner-occupied homes. </t>
    </r>
  </si>
  <si>
    <t>** Total includes loans for which  race/ehtinicy information was not provided by applicant and data for “American Indian or Alaska Native” and “Native Hawaiian or Other Pacific Islander”</t>
  </si>
  <si>
    <t>Source: 2011 HMDA. Data compiled by the Federal Reserve Bank of Boston</t>
  </si>
  <si>
    <t>2011 New England Home Mortgage Loans by Type of Loan and Race/Ethnicity</t>
  </si>
  <si>
    <t>2011 Home Mortgage Loans by Type of Loan and Race/Ethnicity: Applications, Originations and Denial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</si>
</sst>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 applyAlignment="1">
      <alignment wrapText="1"/>
    </xf>
    <xf numFmtId="0" fontId="2" fillId="3" borderId="0" xfId="0" applyFont="1" applyFill="1" applyBorder="1" applyAlignment="1">
      <alignment horizontal="center" wrapText="1"/>
    </xf>
    <xf numFmtId="0" fontId="0" fillId="0" borderId="0" xfId="0" applyFill="1" applyBorder="1" applyAlignment="1"/>
    <xf numFmtId="164" fontId="0" fillId="0" borderId="0" xfId="1" applyNumberFormat="1" applyFont="1" applyBorder="1" applyAlignment="1"/>
    <xf numFmtId="0" fontId="2" fillId="3" borderId="7" xfId="0" applyFont="1" applyFill="1" applyBorder="1" applyAlignment="1">
      <alignment horizontal="left" wrapText="1"/>
    </xf>
    <xf numFmtId="0" fontId="0" fillId="0" borderId="7" xfId="0" applyBorder="1" applyAlignment="1"/>
    <xf numFmtId="0" fontId="2" fillId="4" borderId="8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164" fontId="3" fillId="4" borderId="2" xfId="1" applyNumberFormat="1" applyFont="1" applyFill="1" applyBorder="1" applyAlignment="1"/>
    <xf numFmtId="164" fontId="0" fillId="0" borderId="3" xfId="1" applyNumberFormat="1" applyFont="1" applyBorder="1" applyAlignment="1"/>
    <xf numFmtId="164" fontId="3" fillId="4" borderId="1" xfId="1" applyNumberFormat="1" applyFont="1" applyFill="1" applyBorder="1" applyAlignment="1"/>
    <xf numFmtId="0" fontId="3" fillId="0" borderId="0" xfId="0" applyFont="1" applyFill="1" applyBorder="1"/>
    <xf numFmtId="0" fontId="0" fillId="0" borderId="0" xfId="0" applyAlignment="1">
      <alignment wrapText="1"/>
    </xf>
    <xf numFmtId="3" fontId="4" fillId="0" borderId="10" xfId="0" applyNumberFormat="1" applyFont="1" applyBorder="1"/>
    <xf numFmtId="3" fontId="4" fillId="0" borderId="0" xfId="0" applyNumberFormat="1" applyFont="1" applyBorder="1"/>
    <xf numFmtId="0" fontId="4" fillId="0" borderId="10" xfId="0" applyFont="1" applyBorder="1"/>
    <xf numFmtId="0" fontId="4" fillId="0" borderId="0" xfId="0" applyFont="1" applyBorder="1"/>
    <xf numFmtId="3" fontId="5" fillId="4" borderId="11" xfId="0" applyNumberFormat="1" applyFont="1" applyFill="1" applyBorder="1"/>
    <xf numFmtId="3" fontId="5" fillId="4" borderId="2" xfId="0" applyNumberFormat="1" applyFont="1" applyFill="1" applyBorder="1"/>
    <xf numFmtId="0" fontId="2" fillId="2" borderId="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3" xfId="0" applyFill="1" applyBorder="1"/>
    <xf numFmtId="0" fontId="0" fillId="6" borderId="14" xfId="0" applyFill="1" applyBorder="1"/>
    <xf numFmtId="0" fontId="3" fillId="6" borderId="12" xfId="0" applyFont="1" applyFill="1" applyBorder="1"/>
    <xf numFmtId="0" fontId="2" fillId="5" borderId="8" xfId="0" applyFont="1" applyFill="1" applyBorder="1" applyAlignment="1">
      <alignment horizontal="left"/>
    </xf>
    <xf numFmtId="3" fontId="5" fillId="5" borderId="11" xfId="0" applyNumberFormat="1" applyFont="1" applyFill="1" applyBorder="1"/>
    <xf numFmtId="3" fontId="5" fillId="5" borderId="2" xfId="0" applyNumberFormat="1" applyFont="1" applyFill="1" applyBorder="1"/>
    <xf numFmtId="164" fontId="3" fillId="5" borderId="1" xfId="1" applyNumberFormat="1" applyFont="1" applyFill="1" applyBorder="1" applyAlignment="1"/>
    <xf numFmtId="164" fontId="3" fillId="5" borderId="0" xfId="1" applyNumberFormat="1" applyFont="1" applyFill="1" applyBorder="1" applyAlignment="1"/>
    <xf numFmtId="0" fontId="0" fillId="0" borderId="6" xfId="0" applyBorder="1" applyAlignment="1"/>
    <xf numFmtId="3" fontId="4" fillId="0" borderId="9" xfId="0" applyNumberFormat="1" applyFont="1" applyBorder="1"/>
    <xf numFmtId="3" fontId="4" fillId="0" borderId="5" xfId="0" applyNumberFormat="1" applyFont="1" applyBorder="1"/>
    <xf numFmtId="164" fontId="0" fillId="0" borderId="5" xfId="1" applyNumberFormat="1" applyFont="1" applyBorder="1" applyAlignment="1"/>
    <xf numFmtId="164" fontId="0" fillId="0" borderId="4" xfId="1" applyNumberFormat="1" applyFont="1" applyBorder="1" applyAlignment="1"/>
    <xf numFmtId="164" fontId="3" fillId="5" borderId="2" xfId="1" applyNumberFormat="1" applyFont="1" applyFill="1" applyBorder="1" applyAlignment="1"/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2" fillId="3" borderId="15" xfId="0" applyFont="1" applyFill="1" applyBorder="1" applyAlignment="1"/>
    <xf numFmtId="3" fontId="5" fillId="4" borderId="0" xfId="0" applyNumberFormat="1" applyFont="1" applyFill="1" applyBorder="1"/>
    <xf numFmtId="164" fontId="3" fillId="4" borderId="0" xfId="1" applyNumberFormat="1" applyFont="1" applyFill="1" applyBorder="1" applyAlignment="1"/>
    <xf numFmtId="0" fontId="7" fillId="0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0" borderId="0" xfId="0" applyNumberFormat="1" applyFont="1" applyBorder="1"/>
    <xf numFmtId="0" fontId="9" fillId="0" borderId="0" xfId="0" applyFont="1" applyBorder="1"/>
    <xf numFmtId="0" fontId="0" fillId="0" borderId="0" xfId="0" applyFont="1"/>
    <xf numFmtId="0" fontId="4" fillId="0" borderId="9" xfId="0" applyFont="1" applyBorder="1"/>
    <xf numFmtId="0" fontId="4" fillId="0" borderId="5" xfId="0" applyFont="1" applyBorder="1"/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E29"/>
  <sheetViews>
    <sheetView zoomScale="96" zoomScaleNormal="96" zoomScaleSheetLayoutView="85" zoomScalePageLayoutView="70" workbookViewId="0">
      <selection activeCell="A2" sqref="A2"/>
    </sheetView>
  </sheetViews>
  <sheetFormatPr defaultRowHeight="15" x14ac:dyDescent="0.25"/>
  <cols>
    <col min="1" max="1" width="13" style="2" customWidth="1"/>
    <col min="2" max="3" width="9.140625" style="2" customWidth="1"/>
    <col min="4" max="4" width="11.5703125" style="2" customWidth="1"/>
    <col min="5" max="5" width="9.85546875" style="2" customWidth="1"/>
    <col min="6" max="6" width="9.140625" style="2" customWidth="1"/>
    <col min="7" max="7" width="6.7109375" style="2" customWidth="1"/>
    <col min="8" max="8" width="12.140625" style="2" customWidth="1"/>
    <col min="9" max="10" width="9.140625" style="2" customWidth="1"/>
    <col min="11" max="11" width="7.85546875" style="2" customWidth="1"/>
    <col min="12" max="12" width="11.42578125" style="2" customWidth="1"/>
    <col min="13" max="13" width="9.42578125" style="2" customWidth="1"/>
    <col min="14" max="16" width="9.140625" style="2" customWidth="1"/>
    <col min="17" max="17" width="9.7109375" style="2" customWidth="1"/>
    <col min="18" max="19" width="9.140625" style="2" customWidth="1"/>
    <col min="20" max="20" width="11.28515625" style="2" customWidth="1"/>
    <col min="21" max="16384" width="9.140625" style="2"/>
  </cols>
  <sheetData>
    <row r="1" spans="1:369" ht="15.75" thickBot="1" x14ac:dyDescent="0.3">
      <c r="A1" s="41" t="s">
        <v>29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</row>
    <row r="2" spans="1:369" ht="27.75" customHeight="1" x14ac:dyDescent="0.25">
      <c r="A2" s="42"/>
      <c r="B2" s="55" t="s">
        <v>16</v>
      </c>
      <c r="C2" s="56"/>
      <c r="D2" s="56"/>
      <c r="E2" s="57"/>
      <c r="F2" s="55" t="s">
        <v>17</v>
      </c>
      <c r="G2" s="56"/>
      <c r="H2" s="56"/>
      <c r="I2" s="57"/>
      <c r="J2" s="55" t="s">
        <v>18</v>
      </c>
      <c r="K2" s="56"/>
      <c r="L2" s="56"/>
      <c r="M2" s="57"/>
      <c r="N2" s="55" t="s">
        <v>7</v>
      </c>
      <c r="O2" s="56"/>
      <c r="P2" s="56"/>
      <c r="Q2" s="57"/>
      <c r="R2" s="55" t="s">
        <v>20</v>
      </c>
      <c r="S2" s="56"/>
      <c r="T2" s="56"/>
      <c r="U2" s="57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</row>
    <row r="3" spans="1:369" s="43" customFormat="1" ht="45" x14ac:dyDescent="0.25">
      <c r="A3" s="8" t="s">
        <v>6</v>
      </c>
      <c r="B3" s="11" t="s">
        <v>3</v>
      </c>
      <c r="C3" s="5" t="s">
        <v>5</v>
      </c>
      <c r="D3" s="5" t="s">
        <v>8</v>
      </c>
      <c r="E3" s="12" t="s">
        <v>4</v>
      </c>
      <c r="F3" s="11" t="s">
        <v>3</v>
      </c>
      <c r="G3" s="5" t="s">
        <v>5</v>
      </c>
      <c r="H3" s="5" t="s">
        <v>8</v>
      </c>
      <c r="I3" s="12" t="s">
        <v>4</v>
      </c>
      <c r="J3" s="11" t="s">
        <v>3</v>
      </c>
      <c r="K3" s="5" t="s">
        <v>5</v>
      </c>
      <c r="L3" s="5" t="s">
        <v>8</v>
      </c>
      <c r="M3" s="12" t="s">
        <v>4</v>
      </c>
      <c r="N3" s="11" t="s">
        <v>3</v>
      </c>
      <c r="O3" s="5" t="s">
        <v>5</v>
      </c>
      <c r="P3" s="5" t="s">
        <v>8</v>
      </c>
      <c r="Q3" s="12" t="s">
        <v>4</v>
      </c>
      <c r="R3" s="11" t="s">
        <v>3</v>
      </c>
      <c r="S3" s="5" t="s">
        <v>5</v>
      </c>
      <c r="T3" s="5" t="s">
        <v>8</v>
      </c>
      <c r="U3" s="12" t="s">
        <v>4</v>
      </c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</row>
    <row r="4" spans="1:369" x14ac:dyDescent="0.25">
      <c r="A4" s="9" t="s">
        <v>2</v>
      </c>
      <c r="B4" s="18">
        <v>354890</v>
      </c>
      <c r="C4" s="19">
        <v>242726</v>
      </c>
      <c r="D4" s="7">
        <f>C4/C$8</f>
        <v>0.86055350318019697</v>
      </c>
      <c r="E4" s="14">
        <v>0.14109442362422159</v>
      </c>
      <c r="F4" s="18">
        <v>6221</v>
      </c>
      <c r="G4" s="19">
        <v>3230</v>
      </c>
      <c r="H4" s="7">
        <f>G4/G$8</f>
        <v>0.58187713925418838</v>
      </c>
      <c r="I4" s="14">
        <v>0.26667738305738625</v>
      </c>
      <c r="J4" s="18">
        <v>19029</v>
      </c>
      <c r="K4" s="19">
        <v>13251</v>
      </c>
      <c r="L4" s="7">
        <f>K4/K$8</f>
        <v>0.93369503945885002</v>
      </c>
      <c r="M4" s="14">
        <v>0.13353302853539334</v>
      </c>
      <c r="N4" s="18">
        <v>8788</v>
      </c>
      <c r="O4" s="19">
        <v>4890</v>
      </c>
      <c r="P4" s="7">
        <f>O4/O$8</f>
        <v>0.59605070697220863</v>
      </c>
      <c r="Q4" s="14">
        <v>0.23065543923532089</v>
      </c>
      <c r="R4" s="18">
        <v>447562</v>
      </c>
      <c r="S4" s="19">
        <v>296500</v>
      </c>
      <c r="T4" s="7">
        <f>S4/S$8</f>
        <v>0.85334545956898145</v>
      </c>
      <c r="U4" s="14">
        <v>0.14819622756176798</v>
      </c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</row>
    <row r="5" spans="1:369" x14ac:dyDescent="0.25">
      <c r="A5" s="9" t="s">
        <v>1</v>
      </c>
      <c r="B5" s="18">
        <v>52907</v>
      </c>
      <c r="C5" s="19">
        <v>29611</v>
      </c>
      <c r="D5" s="7">
        <f t="shared" ref="D5:D8" si="0">C5/C$8</f>
        <v>0.10498195406618496</v>
      </c>
      <c r="E5" s="14">
        <v>0.18608123688736841</v>
      </c>
      <c r="F5" s="18">
        <v>4023</v>
      </c>
      <c r="G5" s="19">
        <v>2055</v>
      </c>
      <c r="H5" s="7">
        <f t="shared" ref="H5:H8" si="1">G5/G$8</f>
        <v>0.37020356692487838</v>
      </c>
      <c r="I5" s="14">
        <v>0.24757643549589858</v>
      </c>
      <c r="J5" s="18">
        <v>1700</v>
      </c>
      <c r="K5" s="21">
        <v>873</v>
      </c>
      <c r="L5" s="7">
        <f t="shared" ref="L5:L8" si="2">K5/K$8</f>
        <v>6.1513528748590757E-2</v>
      </c>
      <c r="M5" s="14">
        <v>0.22823529411764706</v>
      </c>
      <c r="N5" s="18">
        <v>5646</v>
      </c>
      <c r="O5" s="19">
        <v>2999</v>
      </c>
      <c r="P5" s="7">
        <f t="shared" ref="P5:P8" si="3">O5/O$8</f>
        <v>0.36555338859093123</v>
      </c>
      <c r="Q5" s="14">
        <v>0.22476089266737515</v>
      </c>
      <c r="R5" s="18">
        <v>74533</v>
      </c>
      <c r="S5" s="19">
        <v>39436</v>
      </c>
      <c r="T5" s="7">
        <f t="shared" ref="T5:T8" si="4">S5/S$8</f>
        <v>0.11349926321606189</v>
      </c>
      <c r="U5" s="14">
        <v>0.20297049629023386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</row>
    <row r="6" spans="1:369" x14ac:dyDescent="0.25">
      <c r="A6" s="9" t="s">
        <v>21</v>
      </c>
      <c r="B6" s="18">
        <v>10723</v>
      </c>
      <c r="C6" s="19">
        <v>6493</v>
      </c>
      <c r="D6" s="7">
        <f t="shared" si="0"/>
        <v>2.3020088066993315E-2</v>
      </c>
      <c r="E6" s="14">
        <v>0.1867947402779073</v>
      </c>
      <c r="F6" s="20">
        <v>429</v>
      </c>
      <c r="G6" s="21">
        <v>246</v>
      </c>
      <c r="H6" s="7">
        <f t="shared" si="1"/>
        <v>4.4316339398306613E-2</v>
      </c>
      <c r="I6" s="14">
        <v>0.22144522144522144</v>
      </c>
      <c r="J6" s="20">
        <v>87</v>
      </c>
      <c r="K6" s="21">
        <v>49</v>
      </c>
      <c r="L6" s="7">
        <f t="shared" si="2"/>
        <v>3.4526493799323563E-3</v>
      </c>
      <c r="M6" s="14">
        <v>0.19540229885057472</v>
      </c>
      <c r="N6" s="20">
        <v>443</v>
      </c>
      <c r="O6" s="21">
        <v>261</v>
      </c>
      <c r="P6" s="7">
        <f t="shared" si="3"/>
        <v>3.1813749390541199E-2</v>
      </c>
      <c r="Q6" s="14">
        <v>0.23024830699774265</v>
      </c>
      <c r="R6" s="18">
        <v>13636</v>
      </c>
      <c r="S6" s="19">
        <v>8029</v>
      </c>
      <c r="T6" s="7">
        <f>S6/S$8</f>
        <v>2.3107961871431201E-2</v>
      </c>
      <c r="U6" s="14">
        <v>0.1936784980932825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</row>
    <row r="7" spans="1:369" x14ac:dyDescent="0.25">
      <c r="A7" s="9" t="s">
        <v>22</v>
      </c>
      <c r="B7" s="18">
        <v>4576</v>
      </c>
      <c r="C7" s="19">
        <v>3228</v>
      </c>
      <c r="D7" s="7">
        <f t="shared" si="0"/>
        <v>1.1444454686624736E-2</v>
      </c>
      <c r="E7" s="14">
        <v>0.15319055944055945</v>
      </c>
      <c r="F7" s="20">
        <v>43</v>
      </c>
      <c r="G7" s="21">
        <v>20</v>
      </c>
      <c r="H7" s="7">
        <f t="shared" si="1"/>
        <v>3.6029544226265538E-3</v>
      </c>
      <c r="I7" s="14">
        <v>0.32558139534883723</v>
      </c>
      <c r="J7" s="20">
        <v>28</v>
      </c>
      <c r="K7" s="21">
        <v>19</v>
      </c>
      <c r="L7" s="7">
        <f>K7/K$8</f>
        <v>1.338782412626832E-3</v>
      </c>
      <c r="M7" s="14">
        <v>0.25</v>
      </c>
      <c r="N7" s="20">
        <v>75</v>
      </c>
      <c r="O7" s="21">
        <v>54</v>
      </c>
      <c r="P7" s="7">
        <f t="shared" si="3"/>
        <v>6.582155046318869E-3</v>
      </c>
      <c r="Q7" s="14">
        <v>9.3333333333333338E-2</v>
      </c>
      <c r="R7" s="18">
        <v>5015</v>
      </c>
      <c r="S7" s="19">
        <v>3491</v>
      </c>
      <c r="T7" s="7">
        <f>S7/S$8</f>
        <v>1.0047315343525511E-2</v>
      </c>
      <c r="U7" s="14">
        <v>0.15653040877367896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</row>
    <row r="8" spans="1:369" s="16" customFormat="1" ht="16.5" customHeight="1" thickBot="1" x14ac:dyDescent="0.3">
      <c r="A8" s="10" t="s">
        <v>0</v>
      </c>
      <c r="B8" s="22">
        <v>423096</v>
      </c>
      <c r="C8" s="23">
        <v>282058</v>
      </c>
      <c r="D8" s="13">
        <f t="shared" si="0"/>
        <v>1</v>
      </c>
      <c r="E8" s="15">
        <v>0.14800896250496343</v>
      </c>
      <c r="F8" s="22">
        <v>10716</v>
      </c>
      <c r="G8" s="23">
        <v>5551</v>
      </c>
      <c r="H8" s="13">
        <f t="shared" si="1"/>
        <v>1</v>
      </c>
      <c r="I8" s="15">
        <v>0.25793206420306086</v>
      </c>
      <c r="J8" s="22">
        <v>20844</v>
      </c>
      <c r="K8" s="23">
        <v>14192</v>
      </c>
      <c r="L8" s="13">
        <f t="shared" si="2"/>
        <v>1</v>
      </c>
      <c r="M8" s="15">
        <v>0.14167146421032431</v>
      </c>
      <c r="N8" s="22">
        <v>14952</v>
      </c>
      <c r="O8" s="23">
        <v>8204</v>
      </c>
      <c r="P8" s="13">
        <f t="shared" si="3"/>
        <v>1</v>
      </c>
      <c r="Q8" s="15">
        <v>0.2277287319422151</v>
      </c>
      <c r="R8" s="22">
        <v>540746</v>
      </c>
      <c r="S8" s="23">
        <v>347456</v>
      </c>
      <c r="T8" s="13">
        <f t="shared" si="4"/>
        <v>1</v>
      </c>
      <c r="U8" s="15">
        <v>0.15697018563244111</v>
      </c>
    </row>
    <row r="9" spans="1:369" s="16" customFormat="1" ht="15.75" thickBot="1" x14ac:dyDescent="0.3">
      <c r="A9" s="44" t="s">
        <v>23</v>
      </c>
      <c r="B9" s="45"/>
      <c r="C9" s="45"/>
      <c r="D9" s="46"/>
      <c r="E9" s="46"/>
      <c r="F9" s="45"/>
      <c r="G9" s="45"/>
      <c r="H9" s="46"/>
      <c r="I9" s="46"/>
      <c r="J9" s="45"/>
      <c r="K9" s="45"/>
      <c r="L9" s="46"/>
      <c r="M9" s="46"/>
      <c r="N9" s="45"/>
      <c r="O9" s="45"/>
      <c r="P9" s="46"/>
      <c r="Q9" s="46"/>
      <c r="R9" s="45"/>
      <c r="S9" s="45"/>
      <c r="T9" s="46"/>
      <c r="U9" s="46"/>
    </row>
    <row r="10" spans="1:369" ht="27.75" customHeight="1" x14ac:dyDescent="0.25">
      <c r="A10" s="42"/>
      <c r="B10" s="55" t="s">
        <v>16</v>
      </c>
      <c r="C10" s="56"/>
      <c r="D10" s="56"/>
      <c r="E10" s="57"/>
      <c r="F10" s="55" t="s">
        <v>17</v>
      </c>
      <c r="G10" s="56"/>
      <c r="H10" s="56"/>
      <c r="I10" s="57"/>
      <c r="J10" s="55" t="s">
        <v>18</v>
      </c>
      <c r="K10" s="56"/>
      <c r="L10" s="56"/>
      <c r="M10" s="57"/>
      <c r="N10" s="55" t="s">
        <v>7</v>
      </c>
      <c r="O10" s="56"/>
      <c r="P10" s="56"/>
      <c r="Q10" s="57"/>
      <c r="R10" s="55" t="s">
        <v>0</v>
      </c>
      <c r="S10" s="56"/>
      <c r="T10" s="56"/>
      <c r="U10" s="57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</row>
    <row r="11" spans="1:369" s="43" customFormat="1" ht="45" x14ac:dyDescent="0.25">
      <c r="A11" s="8" t="s">
        <v>6</v>
      </c>
      <c r="B11" s="11" t="s">
        <v>3</v>
      </c>
      <c r="C11" s="5" t="s">
        <v>5</v>
      </c>
      <c r="D11" s="5" t="s">
        <v>8</v>
      </c>
      <c r="E11" s="12" t="s">
        <v>4</v>
      </c>
      <c r="F11" s="11" t="s">
        <v>3</v>
      </c>
      <c r="G11" s="5" t="s">
        <v>5</v>
      </c>
      <c r="H11" s="5" t="s">
        <v>8</v>
      </c>
      <c r="I11" s="12" t="s">
        <v>4</v>
      </c>
      <c r="J11" s="11" t="s">
        <v>3</v>
      </c>
      <c r="K11" s="5" t="s">
        <v>5</v>
      </c>
      <c r="L11" s="5" t="s">
        <v>8</v>
      </c>
      <c r="M11" s="12" t="s">
        <v>4</v>
      </c>
      <c r="N11" s="11" t="s">
        <v>3</v>
      </c>
      <c r="O11" s="5" t="s">
        <v>5</v>
      </c>
      <c r="P11" s="5" t="s">
        <v>8</v>
      </c>
      <c r="Q11" s="12" t="s">
        <v>4</v>
      </c>
      <c r="R11" s="11" t="s">
        <v>3</v>
      </c>
      <c r="S11" s="5" t="s">
        <v>5</v>
      </c>
      <c r="T11" s="5" t="s">
        <v>8</v>
      </c>
      <c r="U11" s="12" t="s">
        <v>4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</row>
    <row r="12" spans="1:369" x14ac:dyDescent="0.25">
      <c r="A12" s="9" t="s">
        <v>2</v>
      </c>
      <c r="B12" s="18">
        <v>62846</v>
      </c>
      <c r="C12" s="19">
        <v>46328</v>
      </c>
      <c r="D12" s="7">
        <f>C12/C$16</f>
        <v>0.64882427909191487</v>
      </c>
      <c r="E12" s="14">
        <v>0.10458899532189797</v>
      </c>
      <c r="F12" s="18">
        <v>1272</v>
      </c>
      <c r="G12" s="21">
        <v>773</v>
      </c>
      <c r="H12" s="7">
        <f>G12/G$16</f>
        <v>0.3118192819685357</v>
      </c>
      <c r="I12" s="14">
        <v>0.21226415094339623</v>
      </c>
      <c r="J12" s="18">
        <v>4993</v>
      </c>
      <c r="K12" s="19">
        <v>3542</v>
      </c>
      <c r="L12" s="7">
        <f>K12/K$16</f>
        <v>0.84353417480352466</v>
      </c>
      <c r="M12" s="14">
        <v>0.1197676747446425</v>
      </c>
      <c r="N12" s="18">
        <v>2160</v>
      </c>
      <c r="O12" s="19">
        <v>1394</v>
      </c>
      <c r="P12" s="7">
        <f>O12/O$16</f>
        <v>0.34547707558859975</v>
      </c>
      <c r="Q12" s="14">
        <v>0.19907407407407407</v>
      </c>
      <c r="R12" s="18">
        <v>80649</v>
      </c>
      <c r="S12" s="19">
        <v>57899</v>
      </c>
      <c r="T12" s="7">
        <f>S12/S$16</f>
        <v>0.63846281082869272</v>
      </c>
      <c r="U12" s="14">
        <v>0.11392577713300847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</row>
    <row r="13" spans="1:369" x14ac:dyDescent="0.25">
      <c r="A13" s="9" t="s">
        <v>1</v>
      </c>
      <c r="B13" s="18">
        <v>26193</v>
      </c>
      <c r="C13" s="19">
        <v>18645</v>
      </c>
      <c r="D13" s="7">
        <f t="shared" ref="D13:D16" si="5">C13/C$16</f>
        <v>0.26112348220662995</v>
      </c>
      <c r="E13" s="14">
        <v>0.12526247470698279</v>
      </c>
      <c r="F13" s="18">
        <v>2634</v>
      </c>
      <c r="G13" s="19">
        <v>1548</v>
      </c>
      <c r="H13" s="7">
        <f t="shared" ref="H13:H16" si="6">G13/G$16</f>
        <v>0.62444534086325132</v>
      </c>
      <c r="I13" s="14">
        <v>0.21640091116173121</v>
      </c>
      <c r="J13" s="20">
        <v>979</v>
      </c>
      <c r="K13" s="21">
        <v>602</v>
      </c>
      <c r="L13" s="7">
        <f t="shared" ref="L13:L16" si="7">K13/K$16</f>
        <v>0.14336746844486783</v>
      </c>
      <c r="M13" s="14">
        <v>0.20531154239019409</v>
      </c>
      <c r="N13" s="18">
        <v>3924</v>
      </c>
      <c r="O13" s="19">
        <v>2422</v>
      </c>
      <c r="P13" s="7">
        <f t="shared" ref="P13:P16" si="8">O13/O$16</f>
        <v>0.60024783147459726</v>
      </c>
      <c r="Q13" s="14">
        <v>0.1990316004077472</v>
      </c>
      <c r="R13" s="18">
        <v>37402</v>
      </c>
      <c r="S13" s="19">
        <v>25369</v>
      </c>
      <c r="T13" s="7">
        <f t="shared" ref="T13:T16" si="9">S13/S$16</f>
        <v>0.27974858025031701</v>
      </c>
      <c r="U13" s="14">
        <v>0.14793326560077003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</row>
    <row r="14" spans="1:369" x14ac:dyDescent="0.25">
      <c r="A14" s="9" t="s">
        <v>21</v>
      </c>
      <c r="B14" s="18">
        <v>4551</v>
      </c>
      <c r="C14" s="19">
        <v>3392</v>
      </c>
      <c r="D14" s="7">
        <f t="shared" si="5"/>
        <v>4.7505006792431692E-2</v>
      </c>
      <c r="E14" s="14">
        <v>0.12656558998022413</v>
      </c>
      <c r="F14" s="20">
        <v>200</v>
      </c>
      <c r="G14" s="21">
        <v>138</v>
      </c>
      <c r="H14" s="7">
        <f t="shared" si="6"/>
        <v>5.5667607906413875E-2</v>
      </c>
      <c r="I14" s="14">
        <v>0.2</v>
      </c>
      <c r="J14" s="20">
        <v>58</v>
      </c>
      <c r="K14" s="21">
        <v>37</v>
      </c>
      <c r="L14" s="7">
        <f t="shared" si="7"/>
        <v>8.8116218147177901E-3</v>
      </c>
      <c r="M14" s="14">
        <v>0.17241379310344829</v>
      </c>
      <c r="N14" s="20">
        <v>240</v>
      </c>
      <c r="O14" s="21">
        <v>168</v>
      </c>
      <c r="P14" s="7">
        <f>O14/O$16</f>
        <v>4.1635687732342004E-2</v>
      </c>
      <c r="Q14" s="14">
        <v>0.19166666666666668</v>
      </c>
      <c r="R14" s="18">
        <v>5641</v>
      </c>
      <c r="S14" s="19">
        <v>4134</v>
      </c>
      <c r="T14" s="7">
        <f t="shared" si="9"/>
        <v>4.5586370403043502E-2</v>
      </c>
      <c r="U14" s="14">
        <v>0.13455061159368906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</row>
    <row r="15" spans="1:369" x14ac:dyDescent="0.25">
      <c r="A15" s="9" t="s">
        <v>22</v>
      </c>
      <c r="B15" s="18">
        <v>4285</v>
      </c>
      <c r="C15" s="19">
        <v>3038</v>
      </c>
      <c r="D15" s="7">
        <f>C15/C$16</f>
        <v>4.2547231909023431E-2</v>
      </c>
      <c r="E15" s="14">
        <v>0.15449241540256708</v>
      </c>
      <c r="F15" s="20">
        <v>42</v>
      </c>
      <c r="G15" s="21">
        <v>20</v>
      </c>
      <c r="H15" s="7">
        <f t="shared" si="6"/>
        <v>8.0677692617991126E-3</v>
      </c>
      <c r="I15" s="14">
        <v>0.33333333333333331</v>
      </c>
      <c r="J15" s="20">
        <v>27</v>
      </c>
      <c r="K15" s="21">
        <v>18</v>
      </c>
      <c r="L15" s="7">
        <f t="shared" si="7"/>
        <v>4.2867349368897354E-3</v>
      </c>
      <c r="M15" s="14">
        <v>0.25925925925925924</v>
      </c>
      <c r="N15" s="20">
        <v>71</v>
      </c>
      <c r="O15" s="21">
        <v>51</v>
      </c>
      <c r="P15" s="7">
        <f t="shared" si="8"/>
        <v>1.2639405204460967E-2</v>
      </c>
      <c r="Q15" s="14">
        <v>9.8591549295774641E-2</v>
      </c>
      <c r="R15" s="18">
        <v>4692</v>
      </c>
      <c r="S15" s="19">
        <v>3283</v>
      </c>
      <c r="T15" s="7">
        <f>S15/S$16</f>
        <v>3.6202238517946739E-2</v>
      </c>
      <c r="U15" s="14">
        <v>0.15728900255754474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</row>
    <row r="16" spans="1:369" s="16" customFormat="1" ht="16.5" customHeight="1" thickBot="1" x14ac:dyDescent="0.3">
      <c r="A16" s="10" t="s">
        <v>0</v>
      </c>
      <c r="B16" s="22">
        <v>97875</v>
      </c>
      <c r="C16" s="23">
        <v>71403</v>
      </c>
      <c r="D16" s="13">
        <f t="shared" si="5"/>
        <v>1</v>
      </c>
      <c r="E16" s="15">
        <v>0.11332822477650063</v>
      </c>
      <c r="F16" s="22">
        <v>4148</v>
      </c>
      <c r="G16" s="23">
        <v>2479</v>
      </c>
      <c r="H16" s="13">
        <f t="shared" si="6"/>
        <v>1</v>
      </c>
      <c r="I16" s="15">
        <v>0.21552555448408872</v>
      </c>
      <c r="J16" s="22">
        <v>6057</v>
      </c>
      <c r="K16" s="23">
        <v>4199</v>
      </c>
      <c r="L16" s="13">
        <f t="shared" si="7"/>
        <v>1</v>
      </c>
      <c r="M16" s="15">
        <v>0.1347201584943041</v>
      </c>
      <c r="N16" s="22">
        <v>6395</v>
      </c>
      <c r="O16" s="23">
        <v>4035</v>
      </c>
      <c r="P16" s="13">
        <f t="shared" si="8"/>
        <v>1</v>
      </c>
      <c r="Q16" s="15">
        <v>0.19765441751368257</v>
      </c>
      <c r="R16" s="22">
        <v>128384</v>
      </c>
      <c r="S16" s="23">
        <v>90685</v>
      </c>
      <c r="T16" s="13">
        <f t="shared" si="9"/>
        <v>1</v>
      </c>
      <c r="U16" s="15">
        <v>0.12632415254237289</v>
      </c>
    </row>
    <row r="17" spans="1:369" s="16" customFormat="1" ht="15.75" thickBot="1" x14ac:dyDescent="0.3">
      <c r="A17" s="44" t="s">
        <v>24</v>
      </c>
      <c r="B17" s="45"/>
      <c r="C17" s="45"/>
      <c r="D17" s="46"/>
      <c r="E17" s="46"/>
      <c r="F17" s="45"/>
      <c r="G17" s="45"/>
      <c r="H17" s="46"/>
      <c r="I17" s="46"/>
      <c r="J17" s="45"/>
      <c r="K17" s="45"/>
      <c r="L17" s="46"/>
      <c r="M17" s="46"/>
      <c r="N17" s="45"/>
      <c r="O17" s="45"/>
      <c r="P17" s="46"/>
      <c r="Q17" s="46"/>
      <c r="R17" s="45"/>
      <c r="S17" s="45"/>
      <c r="T17" s="46"/>
      <c r="U17" s="46"/>
    </row>
    <row r="18" spans="1:369" ht="27.75" customHeight="1" x14ac:dyDescent="0.25">
      <c r="A18" s="42"/>
      <c r="B18" s="55" t="s">
        <v>16</v>
      </c>
      <c r="C18" s="56"/>
      <c r="D18" s="56"/>
      <c r="E18" s="57"/>
      <c r="F18" s="55" t="s">
        <v>17</v>
      </c>
      <c r="G18" s="56"/>
      <c r="H18" s="56"/>
      <c r="I18" s="57"/>
      <c r="J18" s="55" t="s">
        <v>18</v>
      </c>
      <c r="K18" s="56"/>
      <c r="L18" s="56"/>
      <c r="M18" s="57"/>
      <c r="N18" s="55" t="s">
        <v>7</v>
      </c>
      <c r="O18" s="56"/>
      <c r="P18" s="56"/>
      <c r="Q18" s="57"/>
      <c r="R18" s="55" t="s">
        <v>0</v>
      </c>
      <c r="S18" s="56"/>
      <c r="T18" s="56"/>
      <c r="U18" s="57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</row>
    <row r="19" spans="1:369" s="43" customFormat="1" ht="45" x14ac:dyDescent="0.25">
      <c r="A19" s="8" t="s">
        <v>6</v>
      </c>
      <c r="B19" s="11" t="s">
        <v>3</v>
      </c>
      <c r="C19" s="5" t="s">
        <v>5</v>
      </c>
      <c r="D19" s="5" t="s">
        <v>8</v>
      </c>
      <c r="E19" s="12" t="s">
        <v>4</v>
      </c>
      <c r="F19" s="11" t="s">
        <v>3</v>
      </c>
      <c r="G19" s="5" t="s">
        <v>5</v>
      </c>
      <c r="H19" s="5" t="s">
        <v>8</v>
      </c>
      <c r="I19" s="12" t="s">
        <v>4</v>
      </c>
      <c r="J19" s="11" t="s">
        <v>3</v>
      </c>
      <c r="K19" s="5" t="s">
        <v>5</v>
      </c>
      <c r="L19" s="5" t="s">
        <v>8</v>
      </c>
      <c r="M19" s="12" t="s">
        <v>4</v>
      </c>
      <c r="N19" s="11" t="s">
        <v>3</v>
      </c>
      <c r="O19" s="5" t="s">
        <v>5</v>
      </c>
      <c r="P19" s="5" t="s">
        <v>8</v>
      </c>
      <c r="Q19" s="12" t="s">
        <v>4</v>
      </c>
      <c r="R19" s="11" t="s">
        <v>3</v>
      </c>
      <c r="S19" s="5" t="s">
        <v>5</v>
      </c>
      <c r="T19" s="5" t="s">
        <v>8</v>
      </c>
      <c r="U19" s="12" t="s">
        <v>4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</row>
    <row r="20" spans="1:369" x14ac:dyDescent="0.25">
      <c r="A20" s="9" t="s">
        <v>2</v>
      </c>
      <c r="B20" s="18">
        <v>274876</v>
      </c>
      <c r="C20" s="19">
        <v>184215</v>
      </c>
      <c r="D20" s="7">
        <f>C20/C$24</f>
        <v>0.92953375719043296</v>
      </c>
      <c r="E20" s="14">
        <v>0.14974752251924503</v>
      </c>
      <c r="F20" s="18">
        <v>4691</v>
      </c>
      <c r="G20" s="19">
        <v>2324</v>
      </c>
      <c r="H20" s="7">
        <f>G20/G$24</f>
        <v>0.79534565366187537</v>
      </c>
      <c r="I20" s="14">
        <v>0.27925815391174591</v>
      </c>
      <c r="J20" s="18">
        <v>13669</v>
      </c>
      <c r="K20" s="19">
        <v>9465</v>
      </c>
      <c r="L20" s="7">
        <f>K20/K$24</f>
        <v>0.97216516023007393</v>
      </c>
      <c r="M20" s="14">
        <v>0.13848855073524033</v>
      </c>
      <c r="N20" s="18">
        <v>6345</v>
      </c>
      <c r="O20" s="19">
        <v>3347</v>
      </c>
      <c r="P20" s="7">
        <f>O20/O$24</f>
        <v>0.83507984031936133</v>
      </c>
      <c r="Q20" s="14">
        <v>0.23861308116627267</v>
      </c>
      <c r="R20" s="18">
        <v>346686</v>
      </c>
      <c r="S20" s="19">
        <v>224723</v>
      </c>
      <c r="T20" s="7">
        <f>S20/S$24</f>
        <v>0.92657815527975917</v>
      </c>
      <c r="U20" s="14">
        <v>0.15639223966355723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</row>
    <row r="21" spans="1:369" x14ac:dyDescent="0.25">
      <c r="A21" s="9" t="s">
        <v>1</v>
      </c>
      <c r="B21" s="18">
        <v>26099</v>
      </c>
      <c r="C21" s="19">
        <v>10705</v>
      </c>
      <c r="D21" s="7">
        <f t="shared" ref="D21:D24" si="10">C21/C$24</f>
        <v>5.4016550610556061E-2</v>
      </c>
      <c r="E21" s="14">
        <v>0.24748074638875053</v>
      </c>
      <c r="F21" s="18">
        <v>1347</v>
      </c>
      <c r="G21" s="21">
        <v>491</v>
      </c>
      <c r="H21" s="7">
        <f t="shared" ref="H21:H24" si="11">G21/G$24</f>
        <v>0.16803559206023272</v>
      </c>
      <c r="I21" s="14">
        <v>0.30957683741648107</v>
      </c>
      <c r="J21" s="20">
        <v>696</v>
      </c>
      <c r="K21" s="21">
        <v>258</v>
      </c>
      <c r="L21" s="7">
        <f t="shared" ref="L21:L24" si="12">K21/K$24</f>
        <v>2.6499589153656532E-2</v>
      </c>
      <c r="M21" s="14">
        <v>0.26293103448275862</v>
      </c>
      <c r="N21" s="18">
        <v>1689</v>
      </c>
      <c r="O21" s="21">
        <v>566</v>
      </c>
      <c r="P21" s="7">
        <f t="shared" ref="P21:P24" si="13">O21/O$24</f>
        <v>0.14121756487025949</v>
      </c>
      <c r="Q21" s="14">
        <v>0.28537596210775606</v>
      </c>
      <c r="R21" s="18">
        <v>36304</v>
      </c>
      <c r="S21" s="19">
        <v>13739</v>
      </c>
      <c r="T21" s="7">
        <f t="shared" ref="T21:T24" si="14">S21/S$24</f>
        <v>5.6648662021193258E-2</v>
      </c>
      <c r="U21" s="14">
        <v>0.2603569854561481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</row>
    <row r="22" spans="1:369" x14ac:dyDescent="0.25">
      <c r="A22" s="9" t="s">
        <v>21</v>
      </c>
      <c r="B22" s="18">
        <v>6099</v>
      </c>
      <c r="C22" s="19">
        <v>3070</v>
      </c>
      <c r="D22" s="7">
        <f t="shared" si="10"/>
        <v>1.5490967807044101E-2</v>
      </c>
      <c r="E22" s="14">
        <v>0.23134940154123626</v>
      </c>
      <c r="F22" s="20">
        <v>227</v>
      </c>
      <c r="G22" s="21">
        <v>107</v>
      </c>
      <c r="H22" s="7">
        <f t="shared" si="11"/>
        <v>3.6618754277891852E-2</v>
      </c>
      <c r="I22" s="14">
        <v>0.23788546255506607</v>
      </c>
      <c r="J22" s="20">
        <v>28</v>
      </c>
      <c r="K22" s="21">
        <v>12</v>
      </c>
      <c r="L22" s="7">
        <f t="shared" si="12"/>
        <v>1.2325390304026294E-3</v>
      </c>
      <c r="M22" s="14">
        <v>0.25</v>
      </c>
      <c r="N22" s="20">
        <v>201</v>
      </c>
      <c r="O22" s="21">
        <v>92</v>
      </c>
      <c r="P22" s="7">
        <f t="shared" si="13"/>
        <v>2.2954091816367265E-2</v>
      </c>
      <c r="Q22" s="14">
        <v>0.27860696517412936</v>
      </c>
      <c r="R22" s="18">
        <v>7909</v>
      </c>
      <c r="S22" s="19">
        <v>3860</v>
      </c>
      <c r="T22" s="7">
        <f t="shared" si="14"/>
        <v>1.5915556838329278E-2</v>
      </c>
      <c r="U22" s="14">
        <v>0.23542799342521178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</row>
    <row r="23" spans="1:369" x14ac:dyDescent="0.25">
      <c r="A23" s="9" t="s">
        <v>22</v>
      </c>
      <c r="B23" s="20">
        <v>289</v>
      </c>
      <c r="C23" s="21">
        <v>190</v>
      </c>
      <c r="D23" s="7">
        <f t="shared" si="10"/>
        <v>9.5872439196689882E-4</v>
      </c>
      <c r="E23" s="14">
        <v>0.13494809688581316</v>
      </c>
      <c r="F23" s="20">
        <v>1</v>
      </c>
      <c r="G23" s="21">
        <v>0</v>
      </c>
      <c r="H23" s="7">
        <f t="shared" si="11"/>
        <v>0</v>
      </c>
      <c r="I23" s="14">
        <v>0</v>
      </c>
      <c r="J23" s="20">
        <v>1</v>
      </c>
      <c r="K23" s="21">
        <v>1</v>
      </c>
      <c r="L23" s="7">
        <f t="shared" si="12"/>
        <v>1.0271158586688578E-4</v>
      </c>
      <c r="M23" s="14">
        <v>0</v>
      </c>
      <c r="N23" s="20">
        <v>3</v>
      </c>
      <c r="O23" s="21">
        <v>3</v>
      </c>
      <c r="P23" s="7">
        <f t="shared" si="13"/>
        <v>7.4850299401197609E-4</v>
      </c>
      <c r="Q23" s="14">
        <v>0</v>
      </c>
      <c r="R23" s="20">
        <v>320</v>
      </c>
      <c r="S23" s="21">
        <v>208</v>
      </c>
      <c r="T23" s="7">
        <f t="shared" si="14"/>
        <v>8.5762586071826163E-4</v>
      </c>
      <c r="U23" s="14">
        <v>0.14687500000000001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</row>
    <row r="24" spans="1:369" s="16" customFormat="1" ht="15.75" thickBot="1" x14ac:dyDescent="0.3">
      <c r="A24" s="10" t="s">
        <v>0</v>
      </c>
      <c r="B24" s="22">
        <v>307363</v>
      </c>
      <c r="C24" s="23">
        <v>198180</v>
      </c>
      <c r="D24" s="13">
        <f t="shared" si="10"/>
        <v>1</v>
      </c>
      <c r="E24" s="15">
        <v>0.15965161714324755</v>
      </c>
      <c r="F24" s="22">
        <v>6266</v>
      </c>
      <c r="G24" s="23">
        <v>2922</v>
      </c>
      <c r="H24" s="13">
        <f t="shared" si="11"/>
        <v>1</v>
      </c>
      <c r="I24" s="15">
        <v>0.28423236514522821</v>
      </c>
      <c r="J24" s="22">
        <v>14394</v>
      </c>
      <c r="K24" s="23">
        <v>9736</v>
      </c>
      <c r="L24" s="13">
        <f t="shared" si="12"/>
        <v>1</v>
      </c>
      <c r="M24" s="15">
        <v>0.14471307489231625</v>
      </c>
      <c r="N24" s="22">
        <v>8238</v>
      </c>
      <c r="O24" s="23">
        <v>4008</v>
      </c>
      <c r="P24" s="13">
        <f t="shared" si="13"/>
        <v>1</v>
      </c>
      <c r="Q24" s="15">
        <v>0.24908958485069191</v>
      </c>
      <c r="R24" s="22">
        <v>391219</v>
      </c>
      <c r="S24" s="23">
        <v>242530</v>
      </c>
      <c r="T24" s="13">
        <f t="shared" si="14"/>
        <v>1</v>
      </c>
      <c r="U24" s="15">
        <v>0.16762989527604744</v>
      </c>
    </row>
    <row r="25" spans="1:369" customFormat="1" x14ac:dyDescent="0.25">
      <c r="A25" s="47" t="s">
        <v>19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Q25" s="17"/>
    </row>
    <row r="26" spans="1:369" ht="30" customHeight="1" x14ac:dyDescent="0.25">
      <c r="A26" s="59" t="s">
        <v>27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</row>
    <row r="27" spans="1:369" x14ac:dyDescent="0.25">
      <c r="A27" s="49" t="s">
        <v>25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369" s="52" customFormat="1" ht="28.5" customHeight="1" x14ac:dyDescent="0.25">
      <c r="A28" s="58" t="s">
        <v>26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369" x14ac:dyDescent="0.25">
      <c r="A29" s="51" t="s">
        <v>28</v>
      </c>
      <c r="B29" s="49"/>
      <c r="C29" s="49"/>
      <c r="D29" s="49"/>
      <c r="E29" s="49"/>
      <c r="F29" s="49"/>
      <c r="G29" s="49"/>
      <c r="H29" s="49"/>
      <c r="I29" s="49"/>
      <c r="J29" s="50"/>
      <c r="K29" s="49"/>
      <c r="L29" s="49"/>
      <c r="M29" s="49"/>
    </row>
  </sheetData>
  <mergeCells count="17">
    <mergeCell ref="J18:M18"/>
    <mergeCell ref="N18:Q18"/>
    <mergeCell ref="A28:L28"/>
    <mergeCell ref="R18:U18"/>
    <mergeCell ref="B2:E2"/>
    <mergeCell ref="F2:I2"/>
    <mergeCell ref="J2:M2"/>
    <mergeCell ref="N2:Q2"/>
    <mergeCell ref="R2:U2"/>
    <mergeCell ref="B10:E10"/>
    <mergeCell ref="F10:I10"/>
    <mergeCell ref="J10:M10"/>
    <mergeCell ref="N10:Q10"/>
    <mergeCell ref="R10:U10"/>
    <mergeCell ref="A26:M26"/>
    <mergeCell ref="B18:E18"/>
    <mergeCell ref="F18:I18"/>
  </mergeCells>
  <pageMargins left="0.7" right="0.7" top="0.75" bottom="0.75" header="0.3" footer="0.3"/>
  <pageSetup scale="92" orientation="landscape" r:id="rId1"/>
  <headerFooter>
    <oddFooter>&amp;LNOTE: Tables include only first-lien loans for owner-occupied homes. The data exclude  junior-lien loans, all loans for multi-family properties, and all loans for non-owner-occupied homes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showWhiteSpace="0" zoomScaleNormal="100" zoomScaleSheetLayoutView="85" zoomScalePageLayoutView="70" workbookViewId="0">
      <selection activeCell="A2" sqref="A2"/>
    </sheetView>
  </sheetViews>
  <sheetFormatPr defaultRowHeight="15" x14ac:dyDescent="0.25"/>
  <cols>
    <col min="1" max="1" width="13" style="2" customWidth="1"/>
    <col min="2" max="2" width="9.7109375" style="2" customWidth="1"/>
    <col min="3" max="3" width="9.140625" style="2" customWidth="1"/>
    <col min="4" max="4" width="11.5703125" style="2" customWidth="1"/>
    <col min="5" max="5" width="8.7109375" style="2" customWidth="1"/>
    <col min="6" max="7" width="7.85546875" style="2" customWidth="1"/>
    <col min="8" max="8" width="11.42578125" style="2" customWidth="1"/>
    <col min="9" max="9" width="8.140625" style="2" customWidth="1"/>
    <col min="10" max="10" width="6.85546875" style="2" customWidth="1"/>
    <col min="11" max="11" width="8.28515625" style="2" customWidth="1"/>
    <col min="12" max="12" width="11.42578125" style="2" customWidth="1"/>
    <col min="13" max="13" width="7.85546875" style="2" customWidth="1"/>
    <col min="14" max="14" width="7" style="2" customWidth="1"/>
    <col min="15" max="15" width="9.140625" style="2" customWidth="1"/>
    <col min="16" max="16" width="11.28515625" style="2" customWidth="1"/>
    <col min="17" max="17" width="7.140625" style="2" customWidth="1"/>
    <col min="18" max="19" width="9.140625" style="2" customWidth="1"/>
    <col min="20" max="20" width="11.42578125" style="2" customWidth="1"/>
    <col min="21" max="21" width="9.140625" style="2"/>
    <col min="22" max="16384" width="9.140625" style="1"/>
  </cols>
  <sheetData>
    <row r="1" spans="1:21" ht="16.5" thickBot="1" x14ac:dyDescent="0.3">
      <c r="A1" s="40" t="s">
        <v>30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6"/>
      <c r="T1" s="6"/>
      <c r="U1" s="1"/>
    </row>
    <row r="2" spans="1:21" ht="15.75" thickBot="1" x14ac:dyDescent="0.3">
      <c r="A2" s="28" t="s">
        <v>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7"/>
    </row>
    <row r="3" spans="1:21" s="25" customFormat="1" ht="27.75" customHeight="1" x14ac:dyDescent="0.25">
      <c r="A3" s="24"/>
      <c r="B3" s="55" t="s">
        <v>16</v>
      </c>
      <c r="C3" s="56"/>
      <c r="D3" s="56"/>
      <c r="E3" s="57"/>
      <c r="F3" s="55" t="s">
        <v>17</v>
      </c>
      <c r="G3" s="56"/>
      <c r="H3" s="56"/>
      <c r="I3" s="57"/>
      <c r="J3" s="55" t="s">
        <v>18</v>
      </c>
      <c r="K3" s="56"/>
      <c r="L3" s="56"/>
      <c r="M3" s="57"/>
      <c r="N3" s="55" t="s">
        <v>7</v>
      </c>
      <c r="O3" s="56"/>
      <c r="P3" s="56"/>
      <c r="Q3" s="57"/>
      <c r="R3" s="55" t="s">
        <v>20</v>
      </c>
      <c r="S3" s="56"/>
      <c r="T3" s="56"/>
      <c r="U3" s="57"/>
    </row>
    <row r="4" spans="1:21" s="4" customFormat="1" ht="45" x14ac:dyDescent="0.25">
      <c r="A4" s="8" t="s">
        <v>6</v>
      </c>
      <c r="B4" s="11" t="s">
        <v>3</v>
      </c>
      <c r="C4" s="5" t="s">
        <v>5</v>
      </c>
      <c r="D4" s="5" t="s">
        <v>8</v>
      </c>
      <c r="E4" s="12" t="s">
        <v>4</v>
      </c>
      <c r="F4" s="11" t="s">
        <v>3</v>
      </c>
      <c r="G4" s="5" t="s">
        <v>5</v>
      </c>
      <c r="H4" s="5" t="s">
        <v>8</v>
      </c>
      <c r="I4" s="12" t="s">
        <v>4</v>
      </c>
      <c r="J4" s="11" t="s">
        <v>3</v>
      </c>
      <c r="K4" s="5" t="s">
        <v>5</v>
      </c>
      <c r="L4" s="5" t="s">
        <v>8</v>
      </c>
      <c r="M4" s="12" t="s">
        <v>4</v>
      </c>
      <c r="N4" s="11" t="s">
        <v>3</v>
      </c>
      <c r="O4" s="5" t="s">
        <v>5</v>
      </c>
      <c r="P4" s="5" t="s">
        <v>8</v>
      </c>
      <c r="Q4" s="12" t="s">
        <v>4</v>
      </c>
      <c r="R4" s="11" t="s">
        <v>3</v>
      </c>
      <c r="S4" s="5" t="s">
        <v>5</v>
      </c>
      <c r="T4" s="5" t="s">
        <v>8</v>
      </c>
      <c r="U4" s="12" t="s">
        <v>4</v>
      </c>
    </row>
    <row r="5" spans="1:21" x14ac:dyDescent="0.25">
      <c r="A5" s="9" t="s">
        <v>2</v>
      </c>
      <c r="B5" s="18">
        <v>78516</v>
      </c>
      <c r="C5" s="19">
        <v>53093</v>
      </c>
      <c r="D5" s="7">
        <f>C5/C$8</f>
        <v>0.85391469377251672</v>
      </c>
      <c r="E5" s="14">
        <v>0.14418717204136736</v>
      </c>
      <c r="F5" s="18">
        <v>2228</v>
      </c>
      <c r="G5" s="19">
        <v>1105</v>
      </c>
      <c r="H5" s="7">
        <f>G5/G$8</f>
        <v>0.52048987282147907</v>
      </c>
      <c r="I5" s="14">
        <v>0.28052064631956913</v>
      </c>
      <c r="J5" s="18">
        <v>3881</v>
      </c>
      <c r="K5" s="19">
        <v>2427</v>
      </c>
      <c r="L5" s="7">
        <f>K5/K$8</f>
        <v>0.9025660096690219</v>
      </c>
      <c r="M5" s="14">
        <v>0.16902860087606286</v>
      </c>
      <c r="N5" s="18">
        <v>3232</v>
      </c>
      <c r="O5" s="19">
        <v>1740</v>
      </c>
      <c r="P5" s="7">
        <f>O5/O$8</f>
        <v>0.58963063368349711</v>
      </c>
      <c r="Q5" s="14">
        <v>0.2469059405940594</v>
      </c>
      <c r="R5" s="18">
        <v>102714</v>
      </c>
      <c r="S5" s="19">
        <v>66153</v>
      </c>
      <c r="T5" s="7">
        <f>S5/S$8</f>
        <v>0.83688185509886526</v>
      </c>
      <c r="U5" s="14">
        <v>0.15681406624218705</v>
      </c>
    </row>
    <row r="6" spans="1:21" x14ac:dyDescent="0.25">
      <c r="A6" s="9" t="s">
        <v>1</v>
      </c>
      <c r="B6" s="18">
        <v>13191</v>
      </c>
      <c r="C6" s="19">
        <v>7531</v>
      </c>
      <c r="D6" s="7">
        <f>C6/C$8</f>
        <v>0.12112390633041688</v>
      </c>
      <c r="E6" s="14">
        <v>0.17193541050716399</v>
      </c>
      <c r="F6" s="18">
        <v>1811</v>
      </c>
      <c r="G6" s="21">
        <v>922</v>
      </c>
      <c r="H6" s="7">
        <f>G6/G$8</f>
        <v>0.43429109750353273</v>
      </c>
      <c r="I6" s="14">
        <v>0.24572059635560464</v>
      </c>
      <c r="J6" s="20">
        <v>496</v>
      </c>
      <c r="K6" s="21">
        <v>246</v>
      </c>
      <c r="L6" s="7">
        <f>K6/K$8</f>
        <v>9.148382298252139E-2</v>
      </c>
      <c r="M6" s="14">
        <v>0.23790322580645162</v>
      </c>
      <c r="N6" s="18">
        <v>2083</v>
      </c>
      <c r="O6" s="19">
        <v>1100</v>
      </c>
      <c r="P6" s="7">
        <f>O6/O$8</f>
        <v>0.37275499830565911</v>
      </c>
      <c r="Q6" s="14">
        <v>0.21747479596735478</v>
      </c>
      <c r="R6" s="18">
        <v>20651</v>
      </c>
      <c r="S6" s="19">
        <v>10900</v>
      </c>
      <c r="T6" s="7">
        <f>S6/S$8</f>
        <v>0.13789264614722888</v>
      </c>
      <c r="U6" s="14">
        <v>0.19621325843784804</v>
      </c>
    </row>
    <row r="7" spans="1:21" x14ac:dyDescent="0.25">
      <c r="A7" s="9" t="s">
        <v>15</v>
      </c>
      <c r="B7" s="18">
        <v>2520</v>
      </c>
      <c r="C7" s="19">
        <v>1552</v>
      </c>
      <c r="D7" s="7">
        <f>C7/C$8</f>
        <v>2.4961399897066392E-2</v>
      </c>
      <c r="E7" s="14">
        <v>0.17142857142857143</v>
      </c>
      <c r="F7" s="18">
        <v>174</v>
      </c>
      <c r="G7" s="19">
        <v>96</v>
      </c>
      <c r="H7" s="7">
        <f>G7/G$8</f>
        <v>4.5219029674988226E-2</v>
      </c>
      <c r="I7" s="14">
        <v>0.22988505747126436</v>
      </c>
      <c r="J7" s="18">
        <v>30</v>
      </c>
      <c r="K7" s="19">
        <v>16</v>
      </c>
      <c r="L7" s="7">
        <f>K7/K$8</f>
        <v>5.9501673484566751E-3</v>
      </c>
      <c r="M7" s="14">
        <v>0.2</v>
      </c>
      <c r="N7" s="18">
        <v>184</v>
      </c>
      <c r="O7" s="19">
        <v>111</v>
      </c>
      <c r="P7" s="7">
        <f>O7/O$8</f>
        <v>3.7614368010843779E-2</v>
      </c>
      <c r="Q7" s="14">
        <v>0.20108695652173914</v>
      </c>
      <c r="R7" s="18">
        <v>3354</v>
      </c>
      <c r="S7" s="19">
        <v>1994</v>
      </c>
      <c r="T7" s="7">
        <f>S7/S$8</f>
        <v>2.5225498753905905E-2</v>
      </c>
      <c r="U7" s="14">
        <v>0.1800834824090638</v>
      </c>
    </row>
    <row r="8" spans="1:21" s="16" customFormat="1" ht="16.5" customHeight="1" thickBot="1" x14ac:dyDescent="0.3">
      <c r="A8" s="10" t="s">
        <v>0</v>
      </c>
      <c r="B8" s="22">
        <f>SUM(B5:B7)</f>
        <v>94227</v>
      </c>
      <c r="C8" s="23">
        <f>SUM(C5:C7)</f>
        <v>62176</v>
      </c>
      <c r="D8" s="13">
        <f t="shared" ref="D8:T8" si="0">SUM(D5:D7)</f>
        <v>1</v>
      </c>
      <c r="E8" s="15">
        <v>0.14880023772379466</v>
      </c>
      <c r="F8" s="22">
        <f t="shared" si="0"/>
        <v>4213</v>
      </c>
      <c r="G8" s="23">
        <f t="shared" si="0"/>
        <v>2123</v>
      </c>
      <c r="H8" s="13">
        <f t="shared" si="0"/>
        <v>1</v>
      </c>
      <c r="I8" s="15">
        <v>0.2634702112508901</v>
      </c>
      <c r="J8" s="22">
        <f>SUM(J5:J7)</f>
        <v>4407</v>
      </c>
      <c r="K8" s="23">
        <f t="shared" si="0"/>
        <v>2689</v>
      </c>
      <c r="L8" s="13">
        <f t="shared" si="0"/>
        <v>0.99999999999999989</v>
      </c>
      <c r="M8" s="15">
        <v>0.17699115044247787</v>
      </c>
      <c r="N8" s="22">
        <f>SUM(N5:N7)</f>
        <v>5499</v>
      </c>
      <c r="O8" s="23">
        <f t="shared" si="0"/>
        <v>2951</v>
      </c>
      <c r="P8" s="13">
        <f t="shared" si="0"/>
        <v>1</v>
      </c>
      <c r="Q8" s="15">
        <v>0.23422440443717041</v>
      </c>
      <c r="R8" s="22">
        <f t="shared" si="0"/>
        <v>126719</v>
      </c>
      <c r="S8" s="23">
        <f t="shared" si="0"/>
        <v>79047</v>
      </c>
      <c r="T8" s="13">
        <f t="shared" si="0"/>
        <v>1</v>
      </c>
      <c r="U8" s="15">
        <v>0.16385072483210883</v>
      </c>
    </row>
    <row r="9" spans="1:21" ht="15.75" thickBot="1" x14ac:dyDescent="0.3">
      <c r="A9" s="28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x14ac:dyDescent="0.25">
      <c r="A10" s="9" t="s">
        <v>2</v>
      </c>
      <c r="B10" s="18">
        <v>28895</v>
      </c>
      <c r="C10" s="19">
        <v>17993</v>
      </c>
      <c r="D10" s="7">
        <f>C10/C$13</f>
        <v>0.78070898598516081</v>
      </c>
      <c r="E10" s="14">
        <v>0.20124589029243814</v>
      </c>
      <c r="F10" s="20">
        <v>72</v>
      </c>
      <c r="G10" s="21">
        <v>38</v>
      </c>
      <c r="H10" s="7">
        <f>G10/G$13</f>
        <v>0.64406779661016944</v>
      </c>
      <c r="I10" s="14">
        <v>0.25</v>
      </c>
      <c r="J10" s="20">
        <v>238</v>
      </c>
      <c r="K10" s="21">
        <v>139</v>
      </c>
      <c r="L10" s="7">
        <f>K10/K$13</f>
        <v>0.8224852071005917</v>
      </c>
      <c r="M10" s="14">
        <v>0.22689075630252101</v>
      </c>
      <c r="N10" s="20">
        <v>222</v>
      </c>
      <c r="O10" s="21">
        <v>117</v>
      </c>
      <c r="P10" s="7">
        <f>O10/O$13</f>
        <v>0.66477272727272729</v>
      </c>
      <c r="Q10" s="14">
        <v>0.28378378378378377</v>
      </c>
      <c r="R10" s="18">
        <v>32961</v>
      </c>
      <c r="S10" s="19">
        <v>19934</v>
      </c>
      <c r="T10" s="7">
        <f>S10/S$13</f>
        <v>0.7816948354966472</v>
      </c>
      <c r="U10" s="14">
        <v>0.20548527047116288</v>
      </c>
    </row>
    <row r="11" spans="1:21" x14ac:dyDescent="0.25">
      <c r="A11" s="9" t="s">
        <v>1</v>
      </c>
      <c r="B11" s="18">
        <v>5820</v>
      </c>
      <c r="C11" s="19">
        <v>2906</v>
      </c>
      <c r="D11" s="7">
        <f>C11/C$13</f>
        <v>0.12609016357877381</v>
      </c>
      <c r="E11" s="14">
        <v>0.22542955326460482</v>
      </c>
      <c r="F11" s="20">
        <v>36</v>
      </c>
      <c r="G11" s="21">
        <v>14</v>
      </c>
      <c r="H11" s="7">
        <f>G11/G$13</f>
        <v>0.23728813559322035</v>
      </c>
      <c r="I11" s="14">
        <v>0.33333333333333331</v>
      </c>
      <c r="J11" s="20">
        <v>45</v>
      </c>
      <c r="K11" s="21">
        <v>24</v>
      </c>
      <c r="L11" s="7">
        <f>K11/K$13</f>
        <v>0.14201183431952663</v>
      </c>
      <c r="M11" s="14">
        <v>0.26666666666666666</v>
      </c>
      <c r="N11" s="20">
        <v>53</v>
      </c>
      <c r="O11" s="21">
        <v>28</v>
      </c>
      <c r="P11" s="7">
        <f>O11/O$13</f>
        <v>0.15909090909090909</v>
      </c>
      <c r="Q11" s="14">
        <v>0.24528301886792453</v>
      </c>
      <c r="R11" s="18">
        <v>6872</v>
      </c>
      <c r="S11" s="19">
        <v>3201</v>
      </c>
      <c r="T11" s="7">
        <f>S11/S$13</f>
        <v>0.12552448923571624</v>
      </c>
      <c r="U11" s="14">
        <v>0.24083236321303841</v>
      </c>
    </row>
    <row r="12" spans="1:21" x14ac:dyDescent="0.25">
      <c r="A12" s="9" t="s">
        <v>15</v>
      </c>
      <c r="B12" s="18">
        <v>3386</v>
      </c>
      <c r="C12" s="19">
        <v>2148</v>
      </c>
      <c r="D12" s="7">
        <f>C12/C$13</f>
        <v>9.3200850436065436E-2</v>
      </c>
      <c r="E12" s="14">
        <v>0.1928529238038984</v>
      </c>
      <c r="F12" s="18">
        <v>12</v>
      </c>
      <c r="G12" s="19">
        <v>7</v>
      </c>
      <c r="H12" s="7">
        <f>G12/G$13</f>
        <v>0.11864406779661017</v>
      </c>
      <c r="I12" s="14">
        <v>0.16666666666666666</v>
      </c>
      <c r="J12" s="18">
        <v>11</v>
      </c>
      <c r="K12" s="19">
        <v>6</v>
      </c>
      <c r="L12" s="7">
        <f>K12/K$13</f>
        <v>3.5502958579881658E-2</v>
      </c>
      <c r="M12" s="14">
        <v>0.27272727272727271</v>
      </c>
      <c r="N12" s="18">
        <v>49</v>
      </c>
      <c r="O12" s="19">
        <v>31</v>
      </c>
      <c r="P12" s="7">
        <f>O12/O$13</f>
        <v>0.17613636363636365</v>
      </c>
      <c r="Q12" s="14">
        <v>0.20408163265306123</v>
      </c>
      <c r="R12" s="18">
        <v>3782</v>
      </c>
      <c r="S12" s="19">
        <v>2366</v>
      </c>
      <c r="T12" s="7">
        <f>S12/S$13</f>
        <v>9.2780675267636559E-2</v>
      </c>
      <c r="U12" s="14">
        <v>0.19592808038075094</v>
      </c>
    </row>
    <row r="13" spans="1:21" s="16" customFormat="1" ht="16.5" customHeight="1" thickBot="1" x14ac:dyDescent="0.3">
      <c r="A13" s="29" t="s">
        <v>0</v>
      </c>
      <c r="B13" s="30">
        <f>SUM(B10:B12)</f>
        <v>38101</v>
      </c>
      <c r="C13" s="31">
        <f t="shared" ref="C13:S13" si="1">SUM(C10:C12)</f>
        <v>23047</v>
      </c>
      <c r="D13" s="33">
        <f t="shared" si="1"/>
        <v>1</v>
      </c>
      <c r="E13" s="32">
        <v>0.20419411564000944</v>
      </c>
      <c r="F13" s="30">
        <f t="shared" si="1"/>
        <v>120</v>
      </c>
      <c r="G13" s="31">
        <f t="shared" si="1"/>
        <v>59</v>
      </c>
      <c r="H13" s="33">
        <f t="shared" si="1"/>
        <v>1</v>
      </c>
      <c r="I13" s="32">
        <v>0.26666666666666666</v>
      </c>
      <c r="J13" s="30">
        <f t="shared" si="1"/>
        <v>294</v>
      </c>
      <c r="K13" s="31">
        <f t="shared" si="1"/>
        <v>169</v>
      </c>
      <c r="L13" s="33">
        <f t="shared" si="1"/>
        <v>1</v>
      </c>
      <c r="M13" s="32">
        <v>0.23469387755102042</v>
      </c>
      <c r="N13" s="30">
        <f t="shared" si="1"/>
        <v>324</v>
      </c>
      <c r="O13" s="31">
        <f t="shared" si="1"/>
        <v>176</v>
      </c>
      <c r="P13" s="33">
        <f t="shared" si="1"/>
        <v>1</v>
      </c>
      <c r="Q13" s="32">
        <v>0.26543209876543211</v>
      </c>
      <c r="R13" s="30">
        <f t="shared" si="1"/>
        <v>43615</v>
      </c>
      <c r="S13" s="31">
        <f t="shared" si="1"/>
        <v>25501</v>
      </c>
      <c r="T13" s="33">
        <f>SUM(T10:T12)</f>
        <v>1</v>
      </c>
      <c r="U13" s="32">
        <v>0.21022583973403647</v>
      </c>
    </row>
    <row r="14" spans="1:21" ht="15.75" thickBot="1" x14ac:dyDescent="0.3">
      <c r="A14" s="28" t="s">
        <v>10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/>
    </row>
    <row r="15" spans="1:21" x14ac:dyDescent="0.25">
      <c r="A15" s="9" t="s">
        <v>2</v>
      </c>
      <c r="B15" s="18">
        <v>178219</v>
      </c>
      <c r="C15" s="19">
        <v>126819</v>
      </c>
      <c r="D15" s="7">
        <f>C15/C$18</f>
        <v>0.89412419978002766</v>
      </c>
      <c r="E15" s="14">
        <v>0.12040242622840439</v>
      </c>
      <c r="F15" s="18">
        <v>3446</v>
      </c>
      <c r="G15" s="19">
        <v>1855</v>
      </c>
      <c r="H15" s="7">
        <f>G15/G$18</f>
        <v>0.63549160671462834</v>
      </c>
      <c r="I15" s="14">
        <v>0.25536854323853742</v>
      </c>
      <c r="J15" s="18">
        <v>13510</v>
      </c>
      <c r="K15" s="19">
        <v>9764</v>
      </c>
      <c r="L15" s="7">
        <f>K15/K$18</f>
        <v>0.95008270896175928</v>
      </c>
      <c r="M15" s="14">
        <v>0.11865284974093264</v>
      </c>
      <c r="N15" s="18">
        <v>4390</v>
      </c>
      <c r="O15" s="19">
        <v>2549</v>
      </c>
      <c r="P15" s="7">
        <f>O15/O$18</f>
        <v>0.63172242874845108</v>
      </c>
      <c r="Q15" s="14">
        <v>0.21662870159453304</v>
      </c>
      <c r="R15" s="18">
        <v>228867</v>
      </c>
      <c r="S15" s="19">
        <v>157983</v>
      </c>
      <c r="T15" s="7">
        <f>S15/S$18</f>
        <v>0.88676279910416089</v>
      </c>
      <c r="U15" s="14">
        <v>0.1284938414013379</v>
      </c>
    </row>
    <row r="16" spans="1:21" x14ac:dyDescent="0.25">
      <c r="A16" s="9" t="s">
        <v>1</v>
      </c>
      <c r="B16" s="18">
        <v>20588</v>
      </c>
      <c r="C16" s="19">
        <v>11981</v>
      </c>
      <c r="D16" s="7">
        <f t="shared" ref="D16:D17" si="2">C16/C$18</f>
        <v>8.4470797258805949E-2</v>
      </c>
      <c r="E16" s="14">
        <v>0.18034777540314748</v>
      </c>
      <c r="F16" s="18">
        <v>1864</v>
      </c>
      <c r="G16" s="21">
        <v>954</v>
      </c>
      <c r="H16" s="7">
        <f t="shared" ref="H16:H17" si="3">G16/G$18</f>
        <v>0.32682425488180883</v>
      </c>
      <c r="I16" s="14">
        <v>0.25375536480686695</v>
      </c>
      <c r="J16" s="20">
        <v>930</v>
      </c>
      <c r="K16" s="21">
        <v>482</v>
      </c>
      <c r="L16" s="7">
        <f t="shared" ref="L16:L17" si="4">K16/K$18</f>
        <v>4.6900846550549768E-2</v>
      </c>
      <c r="M16" s="14">
        <v>0.23225806451612904</v>
      </c>
      <c r="N16" s="18">
        <v>2560</v>
      </c>
      <c r="O16" s="19">
        <v>1387</v>
      </c>
      <c r="P16" s="7">
        <f t="shared" ref="P16:P17" si="5">O16/O$18</f>
        <v>0.34374225526641883</v>
      </c>
      <c r="Q16" s="14">
        <v>0.23476562500000001</v>
      </c>
      <c r="R16" s="18">
        <v>29925</v>
      </c>
      <c r="S16" s="19">
        <v>16500</v>
      </c>
      <c r="T16" s="7">
        <f t="shared" ref="T16:T17" si="6">S16/S$18</f>
        <v>9.261494075450305E-2</v>
      </c>
      <c r="U16" s="14">
        <v>0.19909774436090225</v>
      </c>
    </row>
    <row r="17" spans="1:21" x14ac:dyDescent="0.25">
      <c r="A17" s="9" t="s">
        <v>15</v>
      </c>
      <c r="B17" s="18">
        <v>4811</v>
      </c>
      <c r="C17" s="19">
        <v>3036</v>
      </c>
      <c r="D17" s="7">
        <f t="shared" si="2"/>
        <v>2.1405002961166417E-2</v>
      </c>
      <c r="E17" s="14">
        <v>0.16774059447100395</v>
      </c>
      <c r="F17" s="18">
        <v>204</v>
      </c>
      <c r="G17" s="19">
        <v>110</v>
      </c>
      <c r="H17" s="7">
        <f t="shared" si="3"/>
        <v>3.7684138403562863E-2</v>
      </c>
      <c r="I17" s="14">
        <v>0.26960784313725489</v>
      </c>
      <c r="J17" s="18">
        <v>50</v>
      </c>
      <c r="K17" s="19">
        <v>31</v>
      </c>
      <c r="L17" s="7">
        <f t="shared" si="4"/>
        <v>3.0164444876909606E-3</v>
      </c>
      <c r="M17" s="14">
        <v>0.22</v>
      </c>
      <c r="N17" s="18">
        <v>183</v>
      </c>
      <c r="O17" s="19">
        <v>99</v>
      </c>
      <c r="P17" s="7">
        <f t="shared" si="5"/>
        <v>2.4535315985130111E-2</v>
      </c>
      <c r="Q17" s="14">
        <v>0.26229508196721313</v>
      </c>
      <c r="R17" s="18">
        <v>6103</v>
      </c>
      <c r="S17" s="19">
        <v>3674</v>
      </c>
      <c r="T17" s="7">
        <f t="shared" si="6"/>
        <v>2.0622260141336012E-2</v>
      </c>
      <c r="U17" s="14">
        <v>0.17941995739800098</v>
      </c>
    </row>
    <row r="18" spans="1:21" s="16" customFormat="1" ht="16.5" customHeight="1" thickBot="1" x14ac:dyDescent="0.3">
      <c r="A18" s="29" t="s">
        <v>0</v>
      </c>
      <c r="B18" s="30">
        <f>SUM(B15:B17)</f>
        <v>203618</v>
      </c>
      <c r="C18" s="31">
        <f t="shared" ref="C18:T18" si="7">SUM(C15:C17)</f>
        <v>141836</v>
      </c>
      <c r="D18" s="33">
        <f t="shared" si="7"/>
        <v>1</v>
      </c>
      <c r="E18" s="32">
        <v>0.12758204088047226</v>
      </c>
      <c r="F18" s="30">
        <f t="shared" si="7"/>
        <v>5514</v>
      </c>
      <c r="G18" s="31">
        <f t="shared" si="7"/>
        <v>2919</v>
      </c>
      <c r="H18" s="33">
        <f t="shared" si="7"/>
        <v>1</v>
      </c>
      <c r="I18" s="32">
        <v>0.25535001813565472</v>
      </c>
      <c r="J18" s="30">
        <f t="shared" si="7"/>
        <v>14490</v>
      </c>
      <c r="K18" s="31">
        <f t="shared" si="7"/>
        <v>10277</v>
      </c>
      <c r="L18" s="33">
        <f t="shared" si="7"/>
        <v>1</v>
      </c>
      <c r="M18" s="32">
        <v>0.12629399585921325</v>
      </c>
      <c r="N18" s="30">
        <f t="shared" si="7"/>
        <v>7133</v>
      </c>
      <c r="O18" s="31">
        <f t="shared" si="7"/>
        <v>4035</v>
      </c>
      <c r="P18" s="33">
        <f t="shared" si="7"/>
        <v>1</v>
      </c>
      <c r="Q18" s="32">
        <v>0.22430954717510165</v>
      </c>
      <c r="R18" s="30">
        <f t="shared" si="7"/>
        <v>264895</v>
      </c>
      <c r="S18" s="31">
        <f t="shared" si="7"/>
        <v>178157</v>
      </c>
      <c r="T18" s="33">
        <f t="shared" si="7"/>
        <v>1</v>
      </c>
      <c r="U18" s="32">
        <v>0.13764321712376601</v>
      </c>
    </row>
    <row r="19" spans="1:21" ht="15.75" thickBot="1" x14ac:dyDescent="0.3">
      <c r="A19" s="28" t="s">
        <v>12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7"/>
    </row>
    <row r="20" spans="1:21" x14ac:dyDescent="0.25">
      <c r="A20" s="9" t="s">
        <v>2</v>
      </c>
      <c r="B20" s="18">
        <v>32490</v>
      </c>
      <c r="C20" s="19">
        <v>20309</v>
      </c>
      <c r="D20" s="7">
        <f>C20/C$23</f>
        <v>0.78361693097194896</v>
      </c>
      <c r="E20" s="14">
        <v>0.18027085257002154</v>
      </c>
      <c r="F20" s="20">
        <v>135</v>
      </c>
      <c r="G20" s="21">
        <v>64</v>
      </c>
      <c r="H20" s="7">
        <f>G20/G$23</f>
        <v>0.56140350877192979</v>
      </c>
      <c r="I20" s="14">
        <v>0.31111111111111112</v>
      </c>
      <c r="J20" s="20">
        <v>845</v>
      </c>
      <c r="K20" s="21">
        <v>564</v>
      </c>
      <c r="L20" s="7">
        <f>K20/K$23</f>
        <v>0.90384615384615385</v>
      </c>
      <c r="M20" s="14">
        <v>0.16094674556213018</v>
      </c>
      <c r="N20" s="20">
        <v>370</v>
      </c>
      <c r="O20" s="21">
        <v>198</v>
      </c>
      <c r="P20" s="7">
        <f>O20/O$23</f>
        <v>0.6073619631901841</v>
      </c>
      <c r="Q20" s="14">
        <v>0.20810810810810812</v>
      </c>
      <c r="R20" s="18">
        <v>39434</v>
      </c>
      <c r="S20" s="19">
        <v>24100</v>
      </c>
      <c r="T20" s="7">
        <f>S20/S$23</f>
        <v>0.78941334468865665</v>
      </c>
      <c r="U20" s="14">
        <v>0.18227925140741491</v>
      </c>
    </row>
    <row r="21" spans="1:21" x14ac:dyDescent="0.25">
      <c r="A21" s="9" t="s">
        <v>1</v>
      </c>
      <c r="B21" s="18">
        <v>6926</v>
      </c>
      <c r="C21" s="19">
        <v>3804</v>
      </c>
      <c r="D21" s="7">
        <f t="shared" ref="D21:D22" si="8">C21/C$23</f>
        <v>0.14677624725083921</v>
      </c>
      <c r="E21" s="14">
        <v>0.20040427375108288</v>
      </c>
      <c r="F21" s="20">
        <v>58</v>
      </c>
      <c r="G21" s="21">
        <v>32</v>
      </c>
      <c r="H21" s="7">
        <f t="shared" ref="H21:H22" si="9">G21/G$23</f>
        <v>0.2807017543859649</v>
      </c>
      <c r="I21" s="14">
        <v>0.18965517241379309</v>
      </c>
      <c r="J21" s="20">
        <v>98</v>
      </c>
      <c r="K21" s="21">
        <v>54</v>
      </c>
      <c r="L21" s="7">
        <f t="shared" ref="L21:L22" si="10">K21/K$23</f>
        <v>8.6538461538461536E-2</v>
      </c>
      <c r="M21" s="14">
        <v>0.12244897959183673</v>
      </c>
      <c r="N21" s="20">
        <v>173</v>
      </c>
      <c r="O21" s="21">
        <v>89</v>
      </c>
      <c r="P21" s="7">
        <f t="shared" ref="P21:P22" si="11">O21/O$23</f>
        <v>0.27300613496932513</v>
      </c>
      <c r="Q21" s="14">
        <v>0.24277456647398843</v>
      </c>
      <c r="R21" s="18">
        <v>8380</v>
      </c>
      <c r="S21" s="19">
        <v>4388</v>
      </c>
      <c r="T21" s="7">
        <f t="shared" ref="T21:T22" si="12">S21/S$23</f>
        <v>0.14373218906613383</v>
      </c>
      <c r="U21" s="14">
        <v>0.21085918854415275</v>
      </c>
    </row>
    <row r="22" spans="1:21" x14ac:dyDescent="0.25">
      <c r="A22" s="9" t="s">
        <v>15</v>
      </c>
      <c r="B22" s="18">
        <v>2843</v>
      </c>
      <c r="C22" s="19">
        <v>1804</v>
      </c>
      <c r="D22" s="7">
        <f t="shared" si="8"/>
        <v>6.9606821777211864E-2</v>
      </c>
      <c r="E22" s="14">
        <v>0.18431234611326064</v>
      </c>
      <c r="F22" s="18">
        <v>34</v>
      </c>
      <c r="G22" s="19">
        <v>18</v>
      </c>
      <c r="H22" s="7">
        <f t="shared" si="9"/>
        <v>0.15789473684210525</v>
      </c>
      <c r="I22" s="14">
        <v>0.20588235294117646</v>
      </c>
      <c r="J22" s="18">
        <v>11</v>
      </c>
      <c r="K22" s="19">
        <v>6</v>
      </c>
      <c r="L22" s="7">
        <f t="shared" si="10"/>
        <v>9.6153846153846159E-3</v>
      </c>
      <c r="M22" s="14">
        <v>9.0909090909090912E-2</v>
      </c>
      <c r="N22" s="18">
        <v>55</v>
      </c>
      <c r="O22" s="19">
        <v>39</v>
      </c>
      <c r="P22" s="7">
        <f t="shared" si="11"/>
        <v>0.1196319018404908</v>
      </c>
      <c r="Q22" s="14">
        <v>0.14545454545454545</v>
      </c>
      <c r="R22" s="18">
        <v>3256</v>
      </c>
      <c r="S22" s="19">
        <v>2041</v>
      </c>
      <c r="T22" s="7">
        <f t="shared" si="12"/>
        <v>6.6854466245209479E-2</v>
      </c>
      <c r="U22" s="14">
        <v>0.1858108108108108</v>
      </c>
    </row>
    <row r="23" spans="1:21" s="16" customFormat="1" ht="16.5" customHeight="1" thickBot="1" x14ac:dyDescent="0.3">
      <c r="A23" s="29" t="s">
        <v>0</v>
      </c>
      <c r="B23" s="30">
        <f>SUM(B20:B22)</f>
        <v>42259</v>
      </c>
      <c r="C23" s="31">
        <f t="shared" ref="C23:T23" si="13">SUM(C20:C22)</f>
        <v>25917</v>
      </c>
      <c r="D23" s="33">
        <f t="shared" si="13"/>
        <v>1</v>
      </c>
      <c r="E23" s="32">
        <v>0.18384249508980335</v>
      </c>
      <c r="F23" s="30">
        <f t="shared" si="13"/>
        <v>227</v>
      </c>
      <c r="G23" s="31">
        <f t="shared" si="13"/>
        <v>114</v>
      </c>
      <c r="H23" s="33">
        <f t="shared" si="13"/>
        <v>1</v>
      </c>
      <c r="I23" s="32">
        <v>0.26431718061674009</v>
      </c>
      <c r="J23" s="30">
        <f t="shared" si="13"/>
        <v>954</v>
      </c>
      <c r="K23" s="31">
        <f t="shared" si="13"/>
        <v>624</v>
      </c>
      <c r="L23" s="33">
        <f t="shared" si="13"/>
        <v>1</v>
      </c>
      <c r="M23" s="32">
        <v>0.15618448637316562</v>
      </c>
      <c r="N23" s="30">
        <f t="shared" si="13"/>
        <v>598</v>
      </c>
      <c r="O23" s="31">
        <f t="shared" si="13"/>
        <v>326</v>
      </c>
      <c r="P23" s="33">
        <f t="shared" si="13"/>
        <v>1</v>
      </c>
      <c r="Q23" s="32">
        <v>0.21237458193979933</v>
      </c>
      <c r="R23" s="30">
        <f t="shared" si="13"/>
        <v>51070</v>
      </c>
      <c r="S23" s="31">
        <f t="shared" si="13"/>
        <v>30529</v>
      </c>
      <c r="T23" s="33">
        <f t="shared" si="13"/>
        <v>1</v>
      </c>
      <c r="U23" s="32">
        <v>0.18719404738594086</v>
      </c>
    </row>
    <row r="24" spans="1:21" ht="15.75" thickBot="1" x14ac:dyDescent="0.3">
      <c r="A24" s="28" t="s">
        <v>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7"/>
    </row>
    <row r="25" spans="1:21" x14ac:dyDescent="0.25">
      <c r="A25" s="9" t="s">
        <v>2</v>
      </c>
      <c r="B25" s="18">
        <v>21085</v>
      </c>
      <c r="C25" s="19">
        <v>14053</v>
      </c>
      <c r="D25" s="7">
        <f>C25/C$28</f>
        <v>0.81381746583275427</v>
      </c>
      <c r="E25" s="14">
        <v>0.14460516955181407</v>
      </c>
      <c r="F25" s="20">
        <v>284</v>
      </c>
      <c r="G25" s="21">
        <v>137</v>
      </c>
      <c r="H25" s="7">
        <f>G25/G$28</f>
        <v>0.46917808219178081</v>
      </c>
      <c r="I25" s="14">
        <v>0.29577464788732394</v>
      </c>
      <c r="J25" s="20">
        <v>413</v>
      </c>
      <c r="K25" s="21">
        <v>258</v>
      </c>
      <c r="L25" s="7">
        <f>K25/K$28</f>
        <v>0.79384615384615387</v>
      </c>
      <c r="M25" s="14">
        <v>0.18886198547215496</v>
      </c>
      <c r="N25" s="20">
        <v>469</v>
      </c>
      <c r="O25" s="21">
        <v>220</v>
      </c>
      <c r="P25" s="7">
        <f>O25/O$28</f>
        <v>0.34591194968553457</v>
      </c>
      <c r="Q25" s="14">
        <v>0.27505330490405117</v>
      </c>
      <c r="R25" s="18">
        <v>25087</v>
      </c>
      <c r="S25" s="19">
        <v>16161</v>
      </c>
      <c r="T25" s="7">
        <f>S25/S$28</f>
        <v>0.79162380602498161</v>
      </c>
      <c r="U25" s="14">
        <v>0.15342607725116594</v>
      </c>
    </row>
    <row r="26" spans="1:21" x14ac:dyDescent="0.25">
      <c r="A26" s="9" t="s">
        <v>1</v>
      </c>
      <c r="B26" s="18">
        <v>5024</v>
      </c>
      <c r="C26" s="19">
        <v>2710</v>
      </c>
      <c r="D26" s="7">
        <f t="shared" ref="D26:D27" si="14">C26/C$28</f>
        <v>0.15693768820940468</v>
      </c>
      <c r="E26" s="14">
        <v>0.17396496815286625</v>
      </c>
      <c r="F26" s="20">
        <v>243</v>
      </c>
      <c r="G26" s="21">
        <v>128</v>
      </c>
      <c r="H26" s="7">
        <f t="shared" ref="H26:H27" si="15">G26/G$28</f>
        <v>0.43835616438356162</v>
      </c>
      <c r="I26" s="14">
        <v>0.2139917695473251</v>
      </c>
      <c r="J26" s="20">
        <v>118</v>
      </c>
      <c r="K26" s="21">
        <v>60</v>
      </c>
      <c r="L26" s="7">
        <f t="shared" ref="L26:L27" si="16">K26/K$28</f>
        <v>0.18461538461538463</v>
      </c>
      <c r="M26" s="14">
        <v>0.22033898305084745</v>
      </c>
      <c r="N26" s="20">
        <v>750</v>
      </c>
      <c r="O26" s="21">
        <v>387</v>
      </c>
      <c r="P26" s="7">
        <f t="shared" ref="P26:P27" si="17">O26/O$28</f>
        <v>0.60849056603773588</v>
      </c>
      <c r="Q26" s="14">
        <v>0.20533333333333334</v>
      </c>
      <c r="R26" s="18">
        <v>6997</v>
      </c>
      <c r="S26" s="19">
        <v>3618</v>
      </c>
      <c r="T26" s="7">
        <f t="shared" ref="T26:T27" si="18">S26/S$28</f>
        <v>0.1772226304188097</v>
      </c>
      <c r="U26" s="14">
        <v>0.18965270830355868</v>
      </c>
    </row>
    <row r="27" spans="1:21" x14ac:dyDescent="0.25">
      <c r="A27" s="9" t="s">
        <v>15</v>
      </c>
      <c r="B27" s="18">
        <v>777</v>
      </c>
      <c r="C27" s="19">
        <v>505</v>
      </c>
      <c r="D27" s="7">
        <f t="shared" si="14"/>
        <v>2.9244845957841093E-2</v>
      </c>
      <c r="E27" s="14">
        <v>0.17245817245817247</v>
      </c>
      <c r="F27" s="18">
        <v>38</v>
      </c>
      <c r="G27" s="19">
        <v>27</v>
      </c>
      <c r="H27" s="7">
        <f t="shared" si="15"/>
        <v>9.2465753424657529E-2</v>
      </c>
      <c r="I27" s="14">
        <v>7.8947368421052627E-2</v>
      </c>
      <c r="J27" s="18">
        <v>10</v>
      </c>
      <c r="K27" s="19">
        <v>7</v>
      </c>
      <c r="L27" s="7">
        <f t="shared" si="16"/>
        <v>2.1538461538461538E-2</v>
      </c>
      <c r="M27" s="14">
        <v>0.2</v>
      </c>
      <c r="N27" s="18">
        <v>40</v>
      </c>
      <c r="O27" s="19">
        <v>29</v>
      </c>
      <c r="P27" s="7">
        <f t="shared" si="17"/>
        <v>4.5597484276729557E-2</v>
      </c>
      <c r="Q27" s="14">
        <v>0.125</v>
      </c>
      <c r="R27" s="18">
        <v>987</v>
      </c>
      <c r="S27" s="19">
        <v>636</v>
      </c>
      <c r="T27" s="7">
        <f t="shared" si="18"/>
        <v>3.1153563556208672E-2</v>
      </c>
      <c r="U27" s="14">
        <v>0.17831813576494426</v>
      </c>
    </row>
    <row r="28" spans="1:21" s="16" customFormat="1" ht="16.5" customHeight="1" thickBot="1" x14ac:dyDescent="0.3">
      <c r="A28" s="29" t="s">
        <v>0</v>
      </c>
      <c r="B28" s="30">
        <f>SUM(B25:B27)</f>
        <v>26886</v>
      </c>
      <c r="C28" s="31">
        <f t="shared" ref="C28:T28" si="19">SUM(C25:C27)</f>
        <v>17268</v>
      </c>
      <c r="D28" s="33">
        <f t="shared" si="19"/>
        <v>1</v>
      </c>
      <c r="E28" s="32">
        <v>0.15089637729673436</v>
      </c>
      <c r="F28" s="30">
        <f t="shared" si="19"/>
        <v>565</v>
      </c>
      <c r="G28" s="31">
        <f t="shared" si="19"/>
        <v>292</v>
      </c>
      <c r="H28" s="33">
        <f t="shared" si="19"/>
        <v>1</v>
      </c>
      <c r="I28" s="32">
        <v>0.24601769911504426</v>
      </c>
      <c r="J28" s="30">
        <f t="shared" si="19"/>
        <v>541</v>
      </c>
      <c r="K28" s="31">
        <f t="shared" si="19"/>
        <v>325</v>
      </c>
      <c r="L28" s="33">
        <f t="shared" si="19"/>
        <v>1</v>
      </c>
      <c r="M28" s="32">
        <v>0.19593345656192238</v>
      </c>
      <c r="N28" s="30">
        <f t="shared" si="19"/>
        <v>1259</v>
      </c>
      <c r="O28" s="31">
        <f t="shared" si="19"/>
        <v>636</v>
      </c>
      <c r="P28" s="33">
        <f t="shared" si="19"/>
        <v>1</v>
      </c>
      <c r="Q28" s="32">
        <v>0.22875297855440826</v>
      </c>
      <c r="R28" s="30">
        <f t="shared" si="19"/>
        <v>33071</v>
      </c>
      <c r="S28" s="31">
        <f t="shared" si="19"/>
        <v>20415</v>
      </c>
      <c r="T28" s="33">
        <f t="shared" si="19"/>
        <v>1</v>
      </c>
      <c r="U28" s="32">
        <v>0.16183363067339965</v>
      </c>
    </row>
    <row r="29" spans="1:21" ht="15.75" thickBot="1" x14ac:dyDescent="0.3">
      <c r="A29" s="28" t="s">
        <v>13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7"/>
    </row>
    <row r="30" spans="1:21" x14ac:dyDescent="0.25">
      <c r="A30" s="34" t="s">
        <v>2</v>
      </c>
      <c r="B30" s="35">
        <v>15685</v>
      </c>
      <c r="C30" s="36">
        <v>10459</v>
      </c>
      <c r="D30" s="37">
        <f>C30/C$33</f>
        <v>0.88530556966311158</v>
      </c>
      <c r="E30" s="38">
        <v>0.16404207841887153</v>
      </c>
      <c r="F30" s="53">
        <v>56</v>
      </c>
      <c r="G30" s="54">
        <v>31</v>
      </c>
      <c r="H30" s="37">
        <f>G30/G$33</f>
        <v>0.70454545454545459</v>
      </c>
      <c r="I30" s="38">
        <v>0.17857142857142858</v>
      </c>
      <c r="J30" s="53">
        <v>142</v>
      </c>
      <c r="K30" s="54">
        <v>99</v>
      </c>
      <c r="L30" s="37">
        <f>K30/K$33</f>
        <v>0.91666666666666663</v>
      </c>
      <c r="M30" s="38">
        <v>9.8591549295774641E-2</v>
      </c>
      <c r="N30" s="53">
        <v>105</v>
      </c>
      <c r="O30" s="54">
        <v>66</v>
      </c>
      <c r="P30" s="37">
        <f>O30/O$33</f>
        <v>0.82499999999999996</v>
      </c>
      <c r="Q30" s="38">
        <v>8.5714285714285715E-2</v>
      </c>
      <c r="R30" s="35">
        <v>18499</v>
      </c>
      <c r="S30" s="36">
        <v>12169</v>
      </c>
      <c r="T30" s="37">
        <f>S30/S$33</f>
        <v>0.88136452524081987</v>
      </c>
      <c r="U30" s="38">
        <v>8.5714285714285715E-2</v>
      </c>
    </row>
    <row r="31" spans="1:21" x14ac:dyDescent="0.25">
      <c r="A31" s="9" t="s">
        <v>1</v>
      </c>
      <c r="B31" s="18">
        <v>1358</v>
      </c>
      <c r="C31" s="21">
        <v>679</v>
      </c>
      <c r="D31" s="7">
        <f t="shared" ref="D31:D32" si="20">C31/C$33</f>
        <v>5.7474183172507194E-2</v>
      </c>
      <c r="E31" s="14">
        <v>0.21354933726067701</v>
      </c>
      <c r="F31" s="20">
        <v>11</v>
      </c>
      <c r="G31" s="21">
        <v>5</v>
      </c>
      <c r="H31" s="7">
        <f t="shared" ref="H31:H32" si="21">G31/G$33</f>
        <v>0.11363636363636363</v>
      </c>
      <c r="I31" s="14">
        <v>0.27272727272727271</v>
      </c>
      <c r="J31" s="20">
        <v>13</v>
      </c>
      <c r="K31" s="21">
        <v>7</v>
      </c>
      <c r="L31" s="7">
        <f t="shared" ref="L31:L32" si="22">K31/K$33</f>
        <v>6.4814814814814811E-2</v>
      </c>
      <c r="M31" s="14">
        <v>0.30769230769230771</v>
      </c>
      <c r="N31" s="20">
        <v>27</v>
      </c>
      <c r="O31" s="21">
        <v>8</v>
      </c>
      <c r="P31" s="7">
        <f t="shared" ref="P31:P32" si="23">O31/O$33</f>
        <v>0.1</v>
      </c>
      <c r="Q31" s="14">
        <v>0.22222222222222221</v>
      </c>
      <c r="R31" s="18">
        <v>1708</v>
      </c>
      <c r="S31" s="21">
        <v>829</v>
      </c>
      <c r="T31" s="7">
        <f t="shared" ref="T31:T32" si="24">S31/S$33</f>
        <v>6.0042007677265155E-2</v>
      </c>
      <c r="U31" s="14">
        <v>0.22222222222222221</v>
      </c>
    </row>
    <row r="32" spans="1:21" x14ac:dyDescent="0.25">
      <c r="A32" s="9" t="s">
        <v>15</v>
      </c>
      <c r="B32" s="18">
        <v>962</v>
      </c>
      <c r="C32" s="19">
        <v>676</v>
      </c>
      <c r="D32" s="7">
        <f t="shared" si="20"/>
        <v>5.722024716438124E-2</v>
      </c>
      <c r="E32" s="14">
        <v>0.16008316008316009</v>
      </c>
      <c r="F32" s="18">
        <v>10</v>
      </c>
      <c r="G32" s="19">
        <v>8</v>
      </c>
      <c r="H32" s="7">
        <f t="shared" si="21"/>
        <v>0.18181818181818182</v>
      </c>
      <c r="I32" s="14">
        <v>0.2</v>
      </c>
      <c r="J32" s="18">
        <v>3</v>
      </c>
      <c r="K32" s="19">
        <v>2</v>
      </c>
      <c r="L32" s="7">
        <f t="shared" si="22"/>
        <v>1.8518518518518517E-2</v>
      </c>
      <c r="M32" s="14">
        <v>0.33333333333333331</v>
      </c>
      <c r="N32" s="18">
        <v>7</v>
      </c>
      <c r="O32" s="19">
        <v>6</v>
      </c>
      <c r="P32" s="7">
        <f t="shared" si="23"/>
        <v>7.4999999999999997E-2</v>
      </c>
      <c r="Q32" s="14">
        <v>0.14285714285714285</v>
      </c>
      <c r="R32" s="18">
        <v>1169</v>
      </c>
      <c r="S32" s="19">
        <v>809</v>
      </c>
      <c r="T32" s="7">
        <f t="shared" si="24"/>
        <v>5.8593467081914971E-2</v>
      </c>
      <c r="U32" s="14">
        <v>0.14285714285714285</v>
      </c>
    </row>
    <row r="33" spans="1:21" s="16" customFormat="1" ht="16.5" customHeight="1" thickBot="1" x14ac:dyDescent="0.3">
      <c r="A33" s="29" t="s">
        <v>0</v>
      </c>
      <c r="B33" s="30">
        <f>SUM(B30:B32)</f>
        <v>18005</v>
      </c>
      <c r="C33" s="31">
        <f t="shared" ref="C33:T33" si="25">SUM(C30:C32)</f>
        <v>11814</v>
      </c>
      <c r="D33" s="39">
        <f t="shared" si="25"/>
        <v>1</v>
      </c>
      <c r="E33" s="32">
        <v>0.16756456539850043</v>
      </c>
      <c r="F33" s="30">
        <v>77</v>
      </c>
      <c r="G33" s="31">
        <v>44</v>
      </c>
      <c r="H33" s="39">
        <f t="shared" si="25"/>
        <v>1</v>
      </c>
      <c r="I33" s="32">
        <v>0.19480519480519481</v>
      </c>
      <c r="J33" s="30">
        <v>158</v>
      </c>
      <c r="K33" s="31">
        <v>108</v>
      </c>
      <c r="L33" s="39">
        <v>0.99999999999999989</v>
      </c>
      <c r="M33" s="32">
        <v>0.12025316455696203</v>
      </c>
      <c r="N33" s="30">
        <v>139</v>
      </c>
      <c r="O33" s="31">
        <v>80</v>
      </c>
      <c r="P33" s="39">
        <v>0.99999999999999989</v>
      </c>
      <c r="Q33" s="32">
        <v>0.11510791366906475</v>
      </c>
      <c r="R33" s="30">
        <f t="shared" si="25"/>
        <v>21376</v>
      </c>
      <c r="S33" s="31">
        <f t="shared" si="25"/>
        <v>13807</v>
      </c>
      <c r="T33" s="39">
        <f t="shared" si="25"/>
        <v>1</v>
      </c>
      <c r="U33" s="32">
        <v>0.11510791366906475</v>
      </c>
    </row>
    <row r="34" spans="1:21" customFormat="1" x14ac:dyDescent="0.25">
      <c r="A34" s="47" t="s">
        <v>19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Q34" s="17"/>
    </row>
    <row r="35" spans="1:21" s="2" customFormat="1" ht="30" customHeight="1" x14ac:dyDescent="0.25">
      <c r="A35" s="59" t="s">
        <v>27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</row>
    <row r="36" spans="1:21" s="2" customFormat="1" x14ac:dyDescent="0.25">
      <c r="A36" s="49" t="s">
        <v>25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21" s="52" customFormat="1" ht="28.5" customHeight="1" x14ac:dyDescent="0.25">
      <c r="A37" s="58" t="s">
        <v>26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</row>
    <row r="38" spans="1:21" s="2" customFormat="1" x14ac:dyDescent="0.25">
      <c r="A38" s="51" t="s">
        <v>28</v>
      </c>
      <c r="B38" s="49"/>
      <c r="C38" s="49"/>
      <c r="D38" s="49"/>
      <c r="E38" s="49"/>
      <c r="F38" s="49"/>
      <c r="G38" s="49"/>
      <c r="H38" s="49"/>
      <c r="I38" s="49"/>
      <c r="J38" s="50"/>
      <c r="K38" s="49"/>
      <c r="L38" s="49"/>
      <c r="M38" s="49"/>
    </row>
  </sheetData>
  <mergeCells count="7">
    <mergeCell ref="R3:U3"/>
    <mergeCell ref="A35:M35"/>
    <mergeCell ref="A37:L37"/>
    <mergeCell ref="B3:E3"/>
    <mergeCell ref="F3:I3"/>
    <mergeCell ref="J3:M3"/>
    <mergeCell ref="N3:Q3"/>
  </mergeCells>
  <pageMargins left="0.16" right="0.34" top="0.46" bottom="0.75" header="0.3" footer="0.16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 6_NE</vt:lpstr>
      <vt:lpstr>Report 6_states</vt:lpstr>
      <vt:lpstr>Sheet1</vt:lpstr>
      <vt:lpstr>'Report 6_NE'!Print_Area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a1axm01</dc:creator>
  <cp:lastModifiedBy>FRS User</cp:lastModifiedBy>
  <cp:lastPrinted>2011-11-22T18:03:20Z</cp:lastPrinted>
  <dcterms:created xsi:type="dcterms:W3CDTF">2011-08-11T17:59:56Z</dcterms:created>
  <dcterms:modified xsi:type="dcterms:W3CDTF">2013-01-25T20:12:13Z</dcterms:modified>
</cp:coreProperties>
</file>