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 activeTab="1"/>
  </bookViews>
  <sheets>
    <sheet name="Report 6_NE_2014" sheetId="2" r:id="rId1"/>
    <sheet name="Report6_states_2014" sheetId="1" r:id="rId2"/>
  </sheets>
  <calcPr calcId="145621"/>
</workbook>
</file>

<file path=xl/calcChain.xml><?xml version="1.0" encoding="utf-8"?>
<calcChain xmlns="http://schemas.openxmlformats.org/spreadsheetml/2006/main">
  <c r="T32" i="1" l="1"/>
  <c r="T31" i="1"/>
  <c r="T33" i="1" s="1"/>
  <c r="T30" i="1"/>
  <c r="P32" i="1"/>
  <c r="P31" i="1"/>
  <c r="P30" i="1"/>
  <c r="P33" i="1" s="1"/>
  <c r="L32" i="1"/>
  <c r="L33" i="1" s="1"/>
  <c r="L31" i="1"/>
  <c r="L30" i="1"/>
  <c r="H32" i="1"/>
  <c r="H31" i="1"/>
  <c r="H30" i="1"/>
  <c r="D31" i="1"/>
  <c r="D32" i="1"/>
  <c r="D30" i="1"/>
  <c r="T27" i="1"/>
  <c r="T26" i="1"/>
  <c r="T25" i="1"/>
  <c r="P27" i="1"/>
  <c r="P26" i="1"/>
  <c r="P25" i="1"/>
  <c r="L27" i="1"/>
  <c r="L26" i="1"/>
  <c r="L25" i="1"/>
  <c r="H27" i="1"/>
  <c r="H26" i="1"/>
  <c r="H28" i="1" s="1"/>
  <c r="H25" i="1"/>
  <c r="D26" i="1"/>
  <c r="D27" i="1"/>
  <c r="D25" i="1"/>
  <c r="T22" i="1"/>
  <c r="T21" i="1"/>
  <c r="T20" i="1"/>
  <c r="P22" i="1"/>
  <c r="P21" i="1"/>
  <c r="P23" i="1" s="1"/>
  <c r="P20" i="1"/>
  <c r="L22" i="1"/>
  <c r="L21" i="1"/>
  <c r="L20" i="1"/>
  <c r="H22" i="1"/>
  <c r="H21" i="1"/>
  <c r="H20" i="1"/>
  <c r="D21" i="1"/>
  <c r="D23" i="1" s="1"/>
  <c r="D22" i="1"/>
  <c r="D20" i="1"/>
  <c r="T17" i="1"/>
  <c r="T16" i="1"/>
  <c r="T15" i="1"/>
  <c r="P17" i="1"/>
  <c r="P16" i="1"/>
  <c r="P15" i="1"/>
  <c r="L17" i="1"/>
  <c r="L16" i="1"/>
  <c r="L15" i="1"/>
  <c r="H17" i="1"/>
  <c r="H18" i="1" s="1"/>
  <c r="H16" i="1"/>
  <c r="H15" i="1"/>
  <c r="D16" i="1"/>
  <c r="D17" i="1"/>
  <c r="D15" i="1"/>
  <c r="T12" i="1"/>
  <c r="T11" i="1"/>
  <c r="T10" i="1"/>
  <c r="P12" i="1"/>
  <c r="P11" i="1"/>
  <c r="P10" i="1"/>
  <c r="L12" i="1"/>
  <c r="L11" i="1"/>
  <c r="L10" i="1"/>
  <c r="H12" i="1"/>
  <c r="H13" i="1" s="1"/>
  <c r="H11" i="1"/>
  <c r="H10" i="1"/>
  <c r="D11" i="1"/>
  <c r="D12" i="1"/>
  <c r="H33" i="1"/>
  <c r="D28" i="1"/>
  <c r="L28" i="1"/>
  <c r="L23" i="1"/>
  <c r="P18" i="1"/>
  <c r="D10" i="1"/>
  <c r="T7" i="1"/>
  <c r="T6" i="1"/>
  <c r="T5" i="1"/>
  <c r="T8" i="1" s="1"/>
  <c r="P7" i="1"/>
  <c r="P6" i="1"/>
  <c r="P5" i="1"/>
  <c r="L7" i="1"/>
  <c r="L6" i="1"/>
  <c r="L5" i="1"/>
  <c r="L8" i="1" s="1"/>
  <c r="H7" i="1"/>
  <c r="H6" i="1"/>
  <c r="H5" i="1"/>
  <c r="H8" i="1" s="1"/>
  <c r="D6" i="1"/>
  <c r="D7" i="1"/>
  <c r="D5" i="1"/>
  <c r="P8" i="1" l="1"/>
  <c r="L13" i="1"/>
  <c r="P28" i="1"/>
  <c r="T23" i="1"/>
  <c r="T13" i="1"/>
  <c r="T18" i="1"/>
  <c r="D8" i="1"/>
  <c r="D13" i="1"/>
  <c r="P13" i="1"/>
  <c r="L18" i="1"/>
  <c r="H23" i="1"/>
  <c r="T28" i="1"/>
  <c r="D33" i="1"/>
  <c r="D18" i="1"/>
  <c r="T23" i="2"/>
  <c r="T22" i="2"/>
  <c r="T21" i="2"/>
  <c r="T20" i="2"/>
  <c r="P23" i="2"/>
  <c r="P22" i="2"/>
  <c r="P21" i="2"/>
  <c r="P20" i="2"/>
  <c r="L23" i="2"/>
  <c r="L22" i="2"/>
  <c r="L21" i="2"/>
  <c r="L20" i="2"/>
  <c r="H23" i="2"/>
  <c r="H22" i="2"/>
  <c r="H21" i="2"/>
  <c r="H20" i="2"/>
  <c r="D21" i="2"/>
  <c r="D22" i="2"/>
  <c r="D23" i="2"/>
  <c r="D20" i="2"/>
  <c r="T15" i="2"/>
  <c r="T14" i="2"/>
  <c r="T13" i="2"/>
  <c r="T12" i="2"/>
  <c r="P15" i="2"/>
  <c r="P14" i="2"/>
  <c r="P13" i="2"/>
  <c r="P12" i="2"/>
  <c r="L15" i="2"/>
  <c r="L14" i="2"/>
  <c r="L13" i="2"/>
  <c r="L12" i="2"/>
  <c r="H15" i="2"/>
  <c r="H14" i="2"/>
  <c r="H13" i="2"/>
  <c r="H12" i="2"/>
  <c r="D13" i="2"/>
  <c r="D14" i="2"/>
  <c r="D15" i="2"/>
  <c r="D12" i="2"/>
  <c r="T7" i="2"/>
  <c r="T6" i="2"/>
  <c r="T5" i="2"/>
  <c r="T4" i="2"/>
  <c r="P7" i="2"/>
  <c r="P6" i="2"/>
  <c r="P5" i="2"/>
  <c r="P4" i="2"/>
  <c r="L7" i="2"/>
  <c r="L6" i="2"/>
  <c r="L5" i="2"/>
  <c r="L4" i="2"/>
  <c r="H7" i="2"/>
  <c r="H6" i="2"/>
  <c r="H5" i="2"/>
  <c r="H4" i="2"/>
  <c r="D5" i="2"/>
  <c r="D6" i="2"/>
  <c r="D7" i="2"/>
  <c r="D4" i="2"/>
  <c r="D8" i="2" s="1"/>
  <c r="D16" i="2" l="1"/>
  <c r="D24" i="2"/>
  <c r="H8" i="2"/>
  <c r="L8" i="2"/>
  <c r="P8" i="2"/>
  <c r="T8" i="2"/>
  <c r="H16" i="2"/>
  <c r="L16" i="2"/>
  <c r="P16" i="2"/>
  <c r="T16" i="2"/>
  <c r="H24" i="2"/>
  <c r="L24" i="2"/>
  <c r="P24" i="2"/>
  <c r="T24" i="2"/>
</calcChain>
</file>

<file path=xl/sharedStrings.xml><?xml version="1.0" encoding="utf-8"?>
<sst xmlns="http://schemas.openxmlformats.org/spreadsheetml/2006/main" count="161" uniqueCount="31">
  <si>
    <t>Connecticut</t>
  </si>
  <si>
    <t>White*</t>
  </si>
  <si>
    <t>Black*</t>
  </si>
  <si>
    <t>Asian*</t>
  </si>
  <si>
    <t>Latino</t>
  </si>
  <si>
    <t>Total**</t>
  </si>
  <si>
    <t xml:space="preserve"> Loans Type</t>
  </si>
  <si>
    <t># of Apps.</t>
  </si>
  <si>
    <t># Orig.</t>
  </si>
  <si>
    <t>% of originations</t>
  </si>
  <si>
    <t>Denial Rate</t>
  </si>
  <si>
    <t>Conventional</t>
  </si>
  <si>
    <t>FHA</t>
  </si>
  <si>
    <t>VA + FSA</t>
  </si>
  <si>
    <t>Total</t>
  </si>
  <si>
    <t>Maine</t>
  </si>
  <si>
    <t>Massachusetts</t>
  </si>
  <si>
    <t>New Hampshire</t>
  </si>
  <si>
    <t>Rhode Island</t>
  </si>
  <si>
    <t>Vermont</t>
  </si>
  <si>
    <t>*These data refer to Non-Latino white, non-Latino Black and non-Latino Asian</t>
  </si>
  <si>
    <t>** Total includes loans for which  race/ehtinicy information was not provided by applicant and data for “American Indian or Alaska Native” and “Native Hawaiian or Other Pacific Islander”</t>
  </si>
  <si>
    <t>FSA</t>
  </si>
  <si>
    <t>VA</t>
  </si>
  <si>
    <t xml:space="preserve">NOTE: Tables include only first-lien loans for owner-occupied homes. The data does not include junior-lien loans, all loans for multi-family properties, and all loans for non-owner-occupied homes. </t>
  </si>
  <si>
    <t>* These data refer to Non-Latino white, non-Latino Black and non-Latino Asian</t>
  </si>
  <si>
    <t>Home Purchase</t>
  </si>
  <si>
    <t>Refinance</t>
  </si>
  <si>
    <t>Source: 2014 HMDA. Data compiled by the Federal Reserve Bank of Boston</t>
  </si>
  <si>
    <t>2014 New England Home Mortgage Loans by Type of Loan and Race/Ethnicity</t>
  </si>
  <si>
    <t>2014 Home Mortgage Loans by Type of Loan and Race/Ethnicity: Applications, Originations and Denial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</si>
</sst>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3" fillId="3" borderId="4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0" fillId="0" borderId="8" xfId="0" applyBorder="1" applyAlignment="1"/>
    <xf numFmtId="3" fontId="4" fillId="0" borderId="9" xfId="0" applyNumberFormat="1" applyFont="1" applyBorder="1"/>
    <xf numFmtId="3" fontId="4" fillId="0" borderId="0" xfId="0" applyNumberFormat="1" applyFont="1" applyBorder="1"/>
    <xf numFmtId="164" fontId="0" fillId="0" borderId="0" xfId="1" applyNumberFormat="1" applyFont="1" applyBorder="1" applyAlignment="1"/>
    <xf numFmtId="164" fontId="0" fillId="0" borderId="10" xfId="1" applyNumberFormat="1" applyFont="1" applyBorder="1" applyAlignment="1"/>
    <xf numFmtId="0" fontId="4" fillId="0" borderId="0" xfId="0" applyFont="1" applyBorder="1"/>
    <xf numFmtId="0" fontId="4" fillId="0" borderId="9" xfId="0" applyFont="1" applyBorder="1"/>
    <xf numFmtId="0" fontId="3" fillId="5" borderId="11" xfId="0" applyFont="1" applyFill="1" applyBorder="1" applyAlignment="1">
      <alignment horizontal="left"/>
    </xf>
    <xf numFmtId="3" fontId="5" fillId="5" borderId="12" xfId="0" applyNumberFormat="1" applyFont="1" applyFill="1" applyBorder="1"/>
    <xf numFmtId="3" fontId="5" fillId="5" borderId="13" xfId="0" applyNumberFormat="1" applyFont="1" applyFill="1" applyBorder="1"/>
    <xf numFmtId="164" fontId="2" fillId="5" borderId="13" xfId="1" applyNumberFormat="1" applyFont="1" applyFill="1" applyBorder="1" applyAlignment="1"/>
    <xf numFmtId="164" fontId="2" fillId="5" borderId="14" xfId="1" applyNumberFormat="1" applyFont="1" applyFill="1" applyBorder="1" applyAlignment="1"/>
    <xf numFmtId="0" fontId="3" fillId="6" borderId="11" xfId="0" applyFont="1" applyFill="1" applyBorder="1" applyAlignment="1">
      <alignment horizontal="left"/>
    </xf>
    <xf numFmtId="3" fontId="5" fillId="6" borderId="12" xfId="0" applyNumberFormat="1" applyFont="1" applyFill="1" applyBorder="1"/>
    <xf numFmtId="3" fontId="5" fillId="6" borderId="13" xfId="0" applyNumberFormat="1" applyFont="1" applyFill="1" applyBorder="1"/>
    <xf numFmtId="164" fontId="2" fillId="6" borderId="14" xfId="1" applyNumberFormat="1" applyFont="1" applyFill="1" applyBorder="1" applyAlignment="1"/>
    <xf numFmtId="0" fontId="0" fillId="0" borderId="4" xfId="0" applyBorder="1" applyAlignment="1"/>
    <xf numFmtId="3" fontId="4" fillId="0" borderId="5" xfId="0" applyNumberFormat="1" applyFont="1" applyBorder="1"/>
    <xf numFmtId="3" fontId="4" fillId="0" borderId="6" xfId="0" applyNumberFormat="1" applyFont="1" applyBorder="1"/>
    <xf numFmtId="164" fontId="0" fillId="0" borderId="6" xfId="1" applyNumberFormat="1" applyFont="1" applyBorder="1" applyAlignment="1"/>
    <xf numFmtId="164" fontId="0" fillId="0" borderId="7" xfId="1" applyNumberFormat="1" applyFont="1" applyBorder="1" applyAlignment="1"/>
    <xf numFmtId="0" fontId="4" fillId="0" borderId="5" xfId="0" applyFont="1" applyBorder="1"/>
    <xf numFmtId="0" fontId="4" fillId="0" borderId="6" xfId="0" applyFont="1" applyBorder="1"/>
    <xf numFmtId="164" fontId="2" fillId="6" borderId="13" xfId="1" applyNumberFormat="1" applyFont="1" applyFill="1" applyBorder="1" applyAlignment="1"/>
    <xf numFmtId="0" fontId="8" fillId="0" borderId="0" xfId="0" applyFont="1" applyBorder="1"/>
    <xf numFmtId="0" fontId="7" fillId="0" borderId="0" xfId="0" applyFont="1" applyBorder="1"/>
    <xf numFmtId="3" fontId="7" fillId="0" borderId="0" xfId="0" applyNumberFormat="1" applyFont="1" applyBorder="1"/>
    <xf numFmtId="0" fontId="3" fillId="3" borderId="4" xfId="0" applyFont="1" applyFill="1" applyBorder="1" applyAlignment="1">
      <alignment horizontal="left"/>
    </xf>
    <xf numFmtId="164" fontId="2" fillId="5" borderId="0" xfId="1" applyNumberFormat="1" applyFont="1" applyFill="1" applyBorder="1" applyAlignment="1"/>
    <xf numFmtId="3" fontId="5" fillId="5" borderId="0" xfId="0" applyNumberFormat="1" applyFont="1" applyFill="1" applyBorder="1"/>
    <xf numFmtId="0" fontId="3" fillId="4" borderId="15" xfId="0" applyFont="1" applyFill="1" applyBorder="1" applyAlignment="1"/>
    <xf numFmtId="0" fontId="3" fillId="0" borderId="0" xfId="0" applyFont="1" applyFill="1" applyBorder="1" applyAlignment="1"/>
    <xf numFmtId="164" fontId="2" fillId="5" borderId="10" xfId="1" applyNumberFormat="1" applyFont="1" applyFill="1" applyBorder="1" applyAlignment="1"/>
    <xf numFmtId="0" fontId="0" fillId="0" borderId="0" xfId="0" applyAlignment="1">
      <alignment horizontal="left" vertical="top"/>
    </xf>
    <xf numFmtId="0" fontId="3" fillId="5" borderId="12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 vertical="top"/>
    </xf>
    <xf numFmtId="3" fontId="0" fillId="0" borderId="0" xfId="0" applyNumberFormat="1" applyFill="1"/>
    <xf numFmtId="0" fontId="6" fillId="0" borderId="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pane xSplit="40140" topLeftCell="AP1"/>
      <selection activeCell="S34" sqref="S34"/>
      <selection pane="topRight" activeCell="AP1" sqref="AP1"/>
    </sheetView>
  </sheetViews>
  <sheetFormatPr defaultRowHeight="15" x14ac:dyDescent="0.25"/>
  <cols>
    <col min="1" max="1" width="14.42578125" customWidth="1"/>
    <col min="22" max="22" width="9.140625" style="48"/>
  </cols>
  <sheetData>
    <row r="1" spans="1:21" ht="15.75" thickBot="1" x14ac:dyDescent="0.3">
      <c r="A1" s="44" t="s">
        <v>29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</row>
    <row r="2" spans="1:21" x14ac:dyDescent="0.25">
      <c r="A2" s="40"/>
      <c r="B2" s="54" t="s">
        <v>1</v>
      </c>
      <c r="C2" s="55"/>
      <c r="D2" s="55"/>
      <c r="E2" s="56"/>
      <c r="F2" s="54" t="s">
        <v>2</v>
      </c>
      <c r="G2" s="55"/>
      <c r="H2" s="55"/>
      <c r="I2" s="56"/>
      <c r="J2" s="54" t="s">
        <v>3</v>
      </c>
      <c r="K2" s="55"/>
      <c r="L2" s="55"/>
      <c r="M2" s="56"/>
      <c r="N2" s="54" t="s">
        <v>4</v>
      </c>
      <c r="O2" s="55"/>
      <c r="P2" s="55"/>
      <c r="Q2" s="56"/>
      <c r="R2" s="54" t="s">
        <v>5</v>
      </c>
      <c r="S2" s="55"/>
      <c r="T2" s="55"/>
      <c r="U2" s="56"/>
    </row>
    <row r="3" spans="1:21" ht="45" x14ac:dyDescent="0.25">
      <c r="A3" s="9" t="s">
        <v>6</v>
      </c>
      <c r="B3" s="10" t="s">
        <v>7</v>
      </c>
      <c r="C3" s="11" t="s">
        <v>8</v>
      </c>
      <c r="D3" s="11" t="s">
        <v>9</v>
      </c>
      <c r="E3" s="12" t="s">
        <v>10</v>
      </c>
      <c r="F3" s="10" t="s">
        <v>7</v>
      </c>
      <c r="G3" s="11" t="s">
        <v>8</v>
      </c>
      <c r="H3" s="11" t="s">
        <v>9</v>
      </c>
      <c r="I3" s="12" t="s">
        <v>10</v>
      </c>
      <c r="J3" s="10" t="s">
        <v>7</v>
      </c>
      <c r="K3" s="11" t="s">
        <v>8</v>
      </c>
      <c r="L3" s="11" t="s">
        <v>9</v>
      </c>
      <c r="M3" s="12" t="s">
        <v>10</v>
      </c>
      <c r="N3" s="10" t="s">
        <v>7</v>
      </c>
      <c r="O3" s="11" t="s">
        <v>8</v>
      </c>
      <c r="P3" s="11" t="s">
        <v>9</v>
      </c>
      <c r="Q3" s="12" t="s">
        <v>10</v>
      </c>
      <c r="R3" s="10" t="s">
        <v>7</v>
      </c>
      <c r="S3" s="11" t="s">
        <v>8</v>
      </c>
      <c r="T3" s="11" t="s">
        <v>9</v>
      </c>
      <c r="U3" s="12" t="s">
        <v>10</v>
      </c>
    </row>
    <row r="4" spans="1:21" x14ac:dyDescent="0.25">
      <c r="A4" s="13" t="s">
        <v>11</v>
      </c>
      <c r="B4" s="14">
        <v>213857</v>
      </c>
      <c r="C4" s="15">
        <v>144244</v>
      </c>
      <c r="D4" s="16">
        <f>C4/C$8</f>
        <v>0.82497740869107672</v>
      </c>
      <c r="E4" s="17">
        <v>0.15142361484543401</v>
      </c>
      <c r="F4" s="14">
        <v>6557</v>
      </c>
      <c r="G4" s="15">
        <v>3295</v>
      </c>
      <c r="H4" s="16">
        <f>G4/G$8</f>
        <v>0.58246420364150608</v>
      </c>
      <c r="I4" s="17">
        <v>0.27954857404300748</v>
      </c>
      <c r="J4" s="14">
        <v>12435</v>
      </c>
      <c r="K4" s="15">
        <v>8538</v>
      </c>
      <c r="L4" s="16">
        <f>K4/K$8</f>
        <v>0.92976151584449529</v>
      </c>
      <c r="M4" s="17">
        <v>0.1332529151588259</v>
      </c>
      <c r="N4" s="14">
        <v>9498</v>
      </c>
      <c r="O4" s="15">
        <v>5279</v>
      </c>
      <c r="P4" s="16">
        <f>O4/O$8</f>
        <v>0.5876655905599466</v>
      </c>
      <c r="Q4" s="17">
        <v>0.24057696357127817</v>
      </c>
      <c r="R4" s="14">
        <v>275653</v>
      </c>
      <c r="S4" s="15">
        <v>179589</v>
      </c>
      <c r="T4" s="16">
        <f>S4/S$8</f>
        <v>0.81475079620001634</v>
      </c>
      <c r="U4" s="17">
        <v>0.16379651228174552</v>
      </c>
    </row>
    <row r="5" spans="1:21" x14ac:dyDescent="0.25">
      <c r="A5" s="13" t="s">
        <v>12</v>
      </c>
      <c r="B5" s="14">
        <v>28340</v>
      </c>
      <c r="C5" s="15">
        <v>16861</v>
      </c>
      <c r="D5" s="16">
        <f t="shared" ref="D5:D7" si="0">C5/C$8</f>
        <v>9.6433432849478973E-2</v>
      </c>
      <c r="E5" s="17">
        <v>0.21062103034580099</v>
      </c>
      <c r="F5" s="14">
        <v>3575</v>
      </c>
      <c r="G5" s="15">
        <v>1972</v>
      </c>
      <c r="H5" s="16">
        <f t="shared" ref="H5:H7" si="1">G5/G$8</f>
        <v>0.34859466148135054</v>
      </c>
      <c r="I5" s="17">
        <v>0.24139860139860139</v>
      </c>
      <c r="J5" s="14">
        <v>965</v>
      </c>
      <c r="K5" s="18">
        <v>538</v>
      </c>
      <c r="L5" s="16">
        <f t="shared" ref="L5:L7" si="2">K5/K$8</f>
        <v>5.8586518566917128E-2</v>
      </c>
      <c r="M5" s="17">
        <v>0.25699481865284973</v>
      </c>
      <c r="N5" s="14">
        <v>5315</v>
      </c>
      <c r="O5" s="15">
        <v>3137</v>
      </c>
      <c r="P5" s="16">
        <f t="shared" ref="P5:P7" si="3">O5/O$8</f>
        <v>0.34921518423689191</v>
      </c>
      <c r="Q5" s="17">
        <v>0.21975540921919096</v>
      </c>
      <c r="R5" s="14">
        <v>42933</v>
      </c>
      <c r="S5" s="15">
        <v>24473</v>
      </c>
      <c r="T5" s="16">
        <f t="shared" ref="T5:T7" si="4">S5/S$8</f>
        <v>0.1110279373202312</v>
      </c>
      <c r="U5" s="17">
        <v>0.23161670509864207</v>
      </c>
    </row>
    <row r="6" spans="1:21" x14ac:dyDescent="0.25">
      <c r="A6" s="13" t="s">
        <v>23</v>
      </c>
      <c r="B6" s="14">
        <v>15339</v>
      </c>
      <c r="C6" s="15">
        <v>9043</v>
      </c>
      <c r="D6" s="16">
        <f t="shared" si="0"/>
        <v>5.1719799137526737E-2</v>
      </c>
      <c r="E6" s="17">
        <v>0.19336332225047265</v>
      </c>
      <c r="F6" s="19">
        <v>668</v>
      </c>
      <c r="G6" s="18">
        <v>332</v>
      </c>
      <c r="H6" s="16">
        <f t="shared" si="1"/>
        <v>5.8688350715927172E-2</v>
      </c>
      <c r="I6" s="17">
        <v>0.29341317365269459</v>
      </c>
      <c r="J6" s="19">
        <v>140</v>
      </c>
      <c r="K6" s="18">
        <v>88</v>
      </c>
      <c r="L6" s="16">
        <f t="shared" si="2"/>
        <v>9.5829249700533602E-3</v>
      </c>
      <c r="M6" s="17">
        <v>0.17142857142857143</v>
      </c>
      <c r="N6" s="19">
        <v>774</v>
      </c>
      <c r="O6" s="18">
        <v>448</v>
      </c>
      <c r="P6" s="16">
        <f t="shared" si="3"/>
        <v>4.9871980407436269E-2</v>
      </c>
      <c r="Q6" s="17">
        <v>0.21188630490956073</v>
      </c>
      <c r="R6" s="14">
        <v>19660</v>
      </c>
      <c r="S6" s="15">
        <v>11288</v>
      </c>
      <c r="T6" s="16">
        <f t="shared" si="4"/>
        <v>5.1210859170137284E-2</v>
      </c>
      <c r="U6" s="17">
        <v>0.208646998982706</v>
      </c>
    </row>
    <row r="7" spans="1:21" x14ac:dyDescent="0.25">
      <c r="A7" s="13" t="s">
        <v>22</v>
      </c>
      <c r="B7" s="14">
        <v>6674</v>
      </c>
      <c r="C7" s="15">
        <v>4698</v>
      </c>
      <c r="D7" s="16">
        <f t="shared" si="0"/>
        <v>2.6869359321917575E-2</v>
      </c>
      <c r="E7" s="17">
        <v>0.14548996104285286</v>
      </c>
      <c r="F7" s="19">
        <v>91</v>
      </c>
      <c r="G7" s="18">
        <v>58</v>
      </c>
      <c r="H7" s="16">
        <f t="shared" si="1"/>
        <v>1.0252784161216192E-2</v>
      </c>
      <c r="I7" s="17">
        <v>0.18681318681318682</v>
      </c>
      <c r="J7" s="19">
        <v>35</v>
      </c>
      <c r="K7" s="18">
        <v>19</v>
      </c>
      <c r="L7" s="16">
        <f t="shared" si="2"/>
        <v>2.069040618534248E-3</v>
      </c>
      <c r="M7" s="17">
        <v>0.22857142857142856</v>
      </c>
      <c r="N7" s="19">
        <v>178</v>
      </c>
      <c r="O7" s="18">
        <v>119</v>
      </c>
      <c r="P7" s="16">
        <f t="shared" si="3"/>
        <v>1.3247244795725258E-2</v>
      </c>
      <c r="Q7" s="17">
        <v>0.16292134831460675</v>
      </c>
      <c r="R7" s="14">
        <v>7333</v>
      </c>
      <c r="S7" s="15">
        <v>5072</v>
      </c>
      <c r="T7" s="16">
        <f t="shared" si="4"/>
        <v>2.3010407309615191E-2</v>
      </c>
      <c r="U7" s="17">
        <v>0.15150688667666712</v>
      </c>
    </row>
    <row r="8" spans="1:21" ht="15.75" thickBot="1" x14ac:dyDescent="0.3">
      <c r="A8" s="47" t="s">
        <v>14</v>
      </c>
      <c r="B8" s="21">
        <v>264210</v>
      </c>
      <c r="C8" s="22">
        <v>174846</v>
      </c>
      <c r="D8" s="23">
        <f>SUM(D4:D7)</f>
        <v>1</v>
      </c>
      <c r="E8" s="24">
        <v>0.16005828696869914</v>
      </c>
      <c r="F8" s="21">
        <v>10891</v>
      </c>
      <c r="G8" s="22">
        <v>5657</v>
      </c>
      <c r="H8" s="23">
        <f>SUM(H4:H7)</f>
        <v>1</v>
      </c>
      <c r="I8" s="24">
        <v>0.2671012762831696</v>
      </c>
      <c r="J8" s="21">
        <v>13575</v>
      </c>
      <c r="K8" s="22">
        <v>9183</v>
      </c>
      <c r="L8" s="23">
        <f>SUM(L4:L7)</f>
        <v>1</v>
      </c>
      <c r="M8" s="24">
        <v>0.14268876611418047</v>
      </c>
      <c r="N8" s="21">
        <v>15765</v>
      </c>
      <c r="O8" s="22">
        <v>8983</v>
      </c>
      <c r="P8" s="23">
        <f>SUM(P4:P7)</f>
        <v>1</v>
      </c>
      <c r="Q8" s="24">
        <v>0.23127180463051061</v>
      </c>
      <c r="R8" s="21">
        <v>345579</v>
      </c>
      <c r="S8" s="22">
        <v>220422</v>
      </c>
      <c r="T8" s="23">
        <f>SUM(T4:T7)</f>
        <v>1</v>
      </c>
      <c r="U8" s="24">
        <v>0.17451291889842843</v>
      </c>
    </row>
    <row r="9" spans="1:21" ht="15.75" thickBot="1" x14ac:dyDescent="0.3">
      <c r="A9" s="43" t="s">
        <v>26</v>
      </c>
      <c r="B9" s="42"/>
      <c r="C9" s="42"/>
      <c r="D9" s="41"/>
      <c r="E9" s="41"/>
      <c r="F9" s="42"/>
      <c r="G9" s="42"/>
      <c r="H9" s="41"/>
      <c r="I9" s="41"/>
      <c r="J9" s="42"/>
      <c r="K9" s="42"/>
      <c r="L9" s="41"/>
      <c r="M9" s="41"/>
      <c r="N9" s="42"/>
      <c r="O9" s="42"/>
      <c r="P9" s="41"/>
      <c r="Q9" s="41"/>
      <c r="R9" s="42"/>
      <c r="S9" s="42"/>
      <c r="T9" s="41"/>
      <c r="U9" s="45"/>
    </row>
    <row r="10" spans="1:21" x14ac:dyDescent="0.25">
      <c r="A10" s="40"/>
      <c r="B10" s="54" t="s">
        <v>1</v>
      </c>
      <c r="C10" s="55"/>
      <c r="D10" s="55"/>
      <c r="E10" s="56"/>
      <c r="F10" s="54" t="s">
        <v>2</v>
      </c>
      <c r="G10" s="55"/>
      <c r="H10" s="55"/>
      <c r="I10" s="56"/>
      <c r="J10" s="54" t="s">
        <v>3</v>
      </c>
      <c r="K10" s="55"/>
      <c r="L10" s="55"/>
      <c r="M10" s="56"/>
      <c r="N10" s="54" t="s">
        <v>4</v>
      </c>
      <c r="O10" s="55"/>
      <c r="P10" s="55"/>
      <c r="Q10" s="56"/>
      <c r="R10" s="54" t="s">
        <v>14</v>
      </c>
      <c r="S10" s="55"/>
      <c r="T10" s="55"/>
      <c r="U10" s="56"/>
    </row>
    <row r="11" spans="1:21" ht="45" x14ac:dyDescent="0.25">
      <c r="A11" s="9" t="s">
        <v>6</v>
      </c>
      <c r="B11" s="10" t="s">
        <v>7</v>
      </c>
      <c r="C11" s="11" t="s">
        <v>8</v>
      </c>
      <c r="D11" s="11" t="s">
        <v>9</v>
      </c>
      <c r="E11" s="12" t="s">
        <v>10</v>
      </c>
      <c r="F11" s="10" t="s">
        <v>7</v>
      </c>
      <c r="G11" s="11" t="s">
        <v>8</v>
      </c>
      <c r="H11" s="11" t="s">
        <v>9</v>
      </c>
      <c r="I11" s="12" t="s">
        <v>10</v>
      </c>
      <c r="J11" s="10" t="s">
        <v>7</v>
      </c>
      <c r="K11" s="11" t="s">
        <v>8</v>
      </c>
      <c r="L11" s="11" t="s">
        <v>9</v>
      </c>
      <c r="M11" s="12" t="s">
        <v>10</v>
      </c>
      <c r="N11" s="10" t="s">
        <v>7</v>
      </c>
      <c r="O11" s="11" t="s">
        <v>8</v>
      </c>
      <c r="P11" s="11" t="s">
        <v>9</v>
      </c>
      <c r="Q11" s="12" t="s">
        <v>10</v>
      </c>
      <c r="R11" s="10" t="s">
        <v>7</v>
      </c>
      <c r="S11" s="11" t="s">
        <v>8</v>
      </c>
      <c r="T11" s="11" t="s">
        <v>9</v>
      </c>
      <c r="U11" s="12" t="s">
        <v>10</v>
      </c>
    </row>
    <row r="12" spans="1:21" x14ac:dyDescent="0.25">
      <c r="A12" s="13" t="s">
        <v>11</v>
      </c>
      <c r="B12" s="14">
        <v>94520</v>
      </c>
      <c r="C12" s="15">
        <v>72478</v>
      </c>
      <c r="D12" s="16">
        <f>C12/C$16</f>
        <v>0.76118760305407651</v>
      </c>
      <c r="E12" s="17">
        <v>8.4246720270842151E-2</v>
      </c>
      <c r="F12" s="14">
        <v>2456</v>
      </c>
      <c r="G12" s="18">
        <v>1605</v>
      </c>
      <c r="H12" s="16">
        <f>G12/G$16</f>
        <v>0.46187050359712228</v>
      </c>
      <c r="I12" s="17">
        <v>0.17304560260586319</v>
      </c>
      <c r="J12" s="14">
        <v>7785</v>
      </c>
      <c r="K12" s="15">
        <v>5837</v>
      </c>
      <c r="L12" s="16">
        <f>K12/K$16</f>
        <v>0.91517717152712452</v>
      </c>
      <c r="M12" s="17">
        <v>8.8503532434168267E-2</v>
      </c>
      <c r="N12" s="14">
        <v>4294</v>
      </c>
      <c r="O12" s="15">
        <v>2991</v>
      </c>
      <c r="P12" s="16">
        <f>O12/O$16</f>
        <v>0.48578853337664446</v>
      </c>
      <c r="Q12" s="17">
        <v>0.14764788076385654</v>
      </c>
      <c r="R12" s="14">
        <v>121885</v>
      </c>
      <c r="S12" s="15">
        <v>91337</v>
      </c>
      <c r="T12" s="16">
        <f>S12/S$16</f>
        <v>0.75008417577544362</v>
      </c>
      <c r="U12" s="17">
        <v>9.3514378307420931E-2</v>
      </c>
    </row>
    <row r="13" spans="1:21" x14ac:dyDescent="0.25">
      <c r="A13" s="13" t="s">
        <v>12</v>
      </c>
      <c r="B13" s="14">
        <v>17861</v>
      </c>
      <c r="C13" s="15">
        <v>12729</v>
      </c>
      <c r="D13" s="16">
        <f t="shared" ref="D13:D15" si="5">C13/C$16</f>
        <v>0.13368411103059327</v>
      </c>
      <c r="E13" s="17">
        <v>0.14075359722299982</v>
      </c>
      <c r="F13" s="14">
        <v>2536</v>
      </c>
      <c r="G13" s="15">
        <v>1602</v>
      </c>
      <c r="H13" s="16">
        <f t="shared" ref="H13:H15" si="6">G13/G$16</f>
        <v>0.46100719424460429</v>
      </c>
      <c r="I13" s="17">
        <v>0.20189274447949526</v>
      </c>
      <c r="J13" s="19">
        <v>719</v>
      </c>
      <c r="K13" s="18">
        <v>461</v>
      </c>
      <c r="L13" s="16">
        <f t="shared" ref="L13:L15" si="7">K13/K$16</f>
        <v>7.2279711508309821E-2</v>
      </c>
      <c r="M13" s="17">
        <v>0.19888734353268428</v>
      </c>
      <c r="N13" s="14">
        <v>4172</v>
      </c>
      <c r="O13" s="15">
        <v>2725</v>
      </c>
      <c r="P13" s="16">
        <f t="shared" ref="P13:P15" si="8">O13/O$16</f>
        <v>0.44258567484164368</v>
      </c>
      <c r="Q13" s="17">
        <v>0.19079578139980824</v>
      </c>
      <c r="R13" s="14">
        <v>27579</v>
      </c>
      <c r="S13" s="15">
        <v>18802</v>
      </c>
      <c r="T13" s="16">
        <f t="shared" ref="T13:T15" si="9">S13/S$16</f>
        <v>0.15440711511139946</v>
      </c>
      <c r="U13" s="17">
        <v>0.16374777910729177</v>
      </c>
    </row>
    <row r="14" spans="1:21" x14ac:dyDescent="0.25">
      <c r="A14" s="13" t="s">
        <v>23</v>
      </c>
      <c r="B14" s="14">
        <v>7093</v>
      </c>
      <c r="C14" s="15">
        <v>5368</v>
      </c>
      <c r="D14" s="16">
        <f t="shared" si="5"/>
        <v>5.6376487391957317E-2</v>
      </c>
      <c r="E14" s="17">
        <v>0.10305935429296489</v>
      </c>
      <c r="F14" s="19">
        <v>320</v>
      </c>
      <c r="G14" s="18">
        <v>210</v>
      </c>
      <c r="H14" s="16">
        <f t="shared" si="6"/>
        <v>6.0431654676258995E-2</v>
      </c>
      <c r="I14" s="17">
        <v>0.17499999999999999</v>
      </c>
      <c r="J14" s="19">
        <v>86</v>
      </c>
      <c r="K14" s="18">
        <v>61</v>
      </c>
      <c r="L14" s="16">
        <f t="shared" si="7"/>
        <v>9.5641266854813427E-3</v>
      </c>
      <c r="M14" s="17">
        <v>0.10465116279069768</v>
      </c>
      <c r="N14" s="19">
        <v>452</v>
      </c>
      <c r="O14" s="18">
        <v>322</v>
      </c>
      <c r="P14" s="16">
        <f t="shared" si="8"/>
        <v>5.2298197173948353E-2</v>
      </c>
      <c r="Q14" s="17">
        <v>0.14823008849557523</v>
      </c>
      <c r="R14" s="14">
        <v>8900</v>
      </c>
      <c r="S14" s="15">
        <v>6618</v>
      </c>
      <c r="T14" s="16">
        <f t="shared" si="9"/>
        <v>5.4348807988897012E-2</v>
      </c>
      <c r="U14" s="17">
        <v>0.11370786516853933</v>
      </c>
    </row>
    <row r="15" spans="1:21" x14ac:dyDescent="0.25">
      <c r="A15" s="13" t="s">
        <v>22</v>
      </c>
      <c r="B15" s="14">
        <v>6551</v>
      </c>
      <c r="C15" s="15">
        <v>4642</v>
      </c>
      <c r="D15" s="16">
        <f t="shared" si="5"/>
        <v>4.8751798523372927E-2</v>
      </c>
      <c r="E15" s="17">
        <v>0.14440543428484201</v>
      </c>
      <c r="F15" s="19">
        <v>91</v>
      </c>
      <c r="G15" s="18">
        <v>58</v>
      </c>
      <c r="H15" s="16">
        <f t="shared" si="6"/>
        <v>1.669064748201439E-2</v>
      </c>
      <c r="I15" s="17">
        <v>0.18681318681318682</v>
      </c>
      <c r="J15" s="19">
        <v>35</v>
      </c>
      <c r="K15" s="18">
        <v>19</v>
      </c>
      <c r="L15" s="16">
        <f t="shared" si="7"/>
        <v>2.9789902790843524E-3</v>
      </c>
      <c r="M15" s="17">
        <v>0.22857142857142856</v>
      </c>
      <c r="N15" s="19">
        <v>178</v>
      </c>
      <c r="O15" s="18">
        <v>119</v>
      </c>
      <c r="P15" s="16">
        <f t="shared" si="8"/>
        <v>1.932759460776352E-2</v>
      </c>
      <c r="Q15" s="17">
        <v>0.16292134831460675</v>
      </c>
      <c r="R15" s="14">
        <v>7197</v>
      </c>
      <c r="S15" s="15">
        <v>5012</v>
      </c>
      <c r="T15" s="16">
        <f t="shared" si="9"/>
        <v>4.1159901124259872E-2</v>
      </c>
      <c r="U15" s="17">
        <v>0.15006252605252188</v>
      </c>
    </row>
    <row r="16" spans="1:21" ht="15.75" thickBot="1" x14ac:dyDescent="0.3">
      <c r="A16" s="47" t="s">
        <v>14</v>
      </c>
      <c r="B16" s="21">
        <v>126025</v>
      </c>
      <c r="C16" s="22">
        <v>95217</v>
      </c>
      <c r="D16" s="23">
        <f>SUM(D12:D15)</f>
        <v>1</v>
      </c>
      <c r="E16" s="24">
        <v>9.6441182305098197E-2</v>
      </c>
      <c r="F16" s="21">
        <v>5403</v>
      </c>
      <c r="G16" s="22">
        <v>3475</v>
      </c>
      <c r="H16" s="23">
        <f>SUM(H12:H15)</f>
        <v>1</v>
      </c>
      <c r="I16" s="24">
        <v>0.18693318526744401</v>
      </c>
      <c r="J16" s="21">
        <v>8625</v>
      </c>
      <c r="K16" s="22">
        <v>6378</v>
      </c>
      <c r="L16" s="23">
        <f>SUM(L12:L15)</f>
        <v>1</v>
      </c>
      <c r="M16" s="24">
        <v>9.8434782608695648E-2</v>
      </c>
      <c r="N16" s="21">
        <v>9096</v>
      </c>
      <c r="O16" s="22">
        <v>6157</v>
      </c>
      <c r="P16" s="23">
        <f>SUM(P12:P15)</f>
        <v>1</v>
      </c>
      <c r="Q16" s="24">
        <v>0.1677660510114336</v>
      </c>
      <c r="R16" s="21">
        <v>165561</v>
      </c>
      <c r="S16" s="22">
        <v>121769</v>
      </c>
      <c r="T16" s="23">
        <f>SUM(T12:T15)</f>
        <v>0.99999999999999989</v>
      </c>
      <c r="U16" s="24">
        <v>0.10875749723666805</v>
      </c>
    </row>
    <row r="17" spans="1:22" ht="15.75" thickBot="1" x14ac:dyDescent="0.3">
      <c r="A17" s="43" t="s">
        <v>27</v>
      </c>
      <c r="B17" s="42"/>
      <c r="C17" s="42"/>
      <c r="D17" s="41"/>
      <c r="E17" s="41"/>
      <c r="F17" s="42"/>
      <c r="G17" s="42"/>
      <c r="H17" s="41"/>
      <c r="I17" s="41"/>
      <c r="J17" s="42"/>
      <c r="K17" s="42"/>
      <c r="L17" s="41"/>
      <c r="M17" s="41"/>
      <c r="N17" s="42"/>
      <c r="O17" s="42"/>
      <c r="P17" s="41"/>
      <c r="Q17" s="41"/>
      <c r="R17" s="42"/>
      <c r="S17" s="42"/>
      <c r="T17" s="41"/>
      <c r="U17" s="45"/>
    </row>
    <row r="18" spans="1:22" x14ac:dyDescent="0.25">
      <c r="A18" s="40"/>
      <c r="B18" s="54" t="s">
        <v>1</v>
      </c>
      <c r="C18" s="55"/>
      <c r="D18" s="55"/>
      <c r="E18" s="56"/>
      <c r="F18" s="54" t="s">
        <v>2</v>
      </c>
      <c r="G18" s="55"/>
      <c r="H18" s="55"/>
      <c r="I18" s="56"/>
      <c r="J18" s="54" t="s">
        <v>3</v>
      </c>
      <c r="K18" s="55"/>
      <c r="L18" s="55"/>
      <c r="M18" s="56"/>
      <c r="N18" s="54" t="s">
        <v>4</v>
      </c>
      <c r="O18" s="55"/>
      <c r="P18" s="55"/>
      <c r="Q18" s="56"/>
      <c r="R18" s="54" t="s">
        <v>14</v>
      </c>
      <c r="S18" s="55"/>
      <c r="T18" s="55"/>
      <c r="U18" s="56"/>
    </row>
    <row r="19" spans="1:22" ht="45" x14ac:dyDescent="0.25">
      <c r="A19" s="9" t="s">
        <v>6</v>
      </c>
      <c r="B19" s="10" t="s">
        <v>7</v>
      </c>
      <c r="C19" s="11" t="s">
        <v>8</v>
      </c>
      <c r="D19" s="11" t="s">
        <v>9</v>
      </c>
      <c r="E19" s="12" t="s">
        <v>10</v>
      </c>
      <c r="F19" s="10" t="s">
        <v>7</v>
      </c>
      <c r="G19" s="11" t="s">
        <v>8</v>
      </c>
      <c r="H19" s="11" t="s">
        <v>9</v>
      </c>
      <c r="I19" s="12" t="s">
        <v>10</v>
      </c>
      <c r="J19" s="10" t="s">
        <v>7</v>
      </c>
      <c r="K19" s="11" t="s">
        <v>8</v>
      </c>
      <c r="L19" s="11" t="s">
        <v>9</v>
      </c>
      <c r="M19" s="12" t="s">
        <v>10</v>
      </c>
      <c r="N19" s="10" t="s">
        <v>7</v>
      </c>
      <c r="O19" s="11" t="s">
        <v>8</v>
      </c>
      <c r="P19" s="11" t="s">
        <v>9</v>
      </c>
      <c r="Q19" s="12" t="s">
        <v>10</v>
      </c>
      <c r="R19" s="10" t="s">
        <v>7</v>
      </c>
      <c r="S19" s="11" t="s">
        <v>8</v>
      </c>
      <c r="T19" s="11" t="s">
        <v>9</v>
      </c>
      <c r="U19" s="12" t="s">
        <v>10</v>
      </c>
    </row>
    <row r="20" spans="1:22" x14ac:dyDescent="0.25">
      <c r="A20" s="13" t="s">
        <v>11</v>
      </c>
      <c r="B20" s="14">
        <v>107038</v>
      </c>
      <c r="C20" s="15">
        <v>63642</v>
      </c>
      <c r="D20" s="16">
        <f>C20/C$24</f>
        <v>0.89409946614217473</v>
      </c>
      <c r="E20" s="17">
        <v>0.20744034828752406</v>
      </c>
      <c r="F20" s="14">
        <v>3833</v>
      </c>
      <c r="G20" s="15">
        <v>1567</v>
      </c>
      <c r="H20" s="16">
        <f>G20/G$24</f>
        <v>0.76776090151886334</v>
      </c>
      <c r="I20" s="17">
        <v>0.34411687972867205</v>
      </c>
      <c r="J20" s="14">
        <v>4375</v>
      </c>
      <c r="K20" s="15">
        <v>2548</v>
      </c>
      <c r="L20" s="16">
        <f>K20/K$24</f>
        <v>0.96114673708034704</v>
      </c>
      <c r="M20" s="17">
        <v>0.2054857142857143</v>
      </c>
      <c r="N20" s="14">
        <v>4864</v>
      </c>
      <c r="O20" s="15">
        <v>2131</v>
      </c>
      <c r="P20" s="16">
        <f>O20/O$24</f>
        <v>0.80842185128983313</v>
      </c>
      <c r="Q20" s="17">
        <v>0.31476151315789475</v>
      </c>
      <c r="R20" s="14">
        <v>139084</v>
      </c>
      <c r="S20" s="15">
        <v>78901</v>
      </c>
      <c r="T20" s="16">
        <f>S20/S$24</f>
        <v>0.88761516913973293</v>
      </c>
      <c r="U20" s="17">
        <v>0.22216789853613644</v>
      </c>
    </row>
    <row r="21" spans="1:22" x14ac:dyDescent="0.25">
      <c r="A21" s="13" t="s">
        <v>12</v>
      </c>
      <c r="B21" s="14">
        <v>9959</v>
      </c>
      <c r="C21" s="15">
        <v>3960</v>
      </c>
      <c r="D21" s="16">
        <f t="shared" ref="D21:D23" si="10">C21/C$24</f>
        <v>5.5633604945209331E-2</v>
      </c>
      <c r="E21" s="17">
        <v>0.33246309870468921</v>
      </c>
      <c r="F21" s="14">
        <v>1006</v>
      </c>
      <c r="G21" s="18">
        <v>354</v>
      </c>
      <c r="H21" s="16">
        <f t="shared" ref="H21:H23" si="11">G21/G$24</f>
        <v>0.17344439000489956</v>
      </c>
      <c r="I21" s="17">
        <v>0.33996023856858848</v>
      </c>
      <c r="J21" s="19">
        <v>235</v>
      </c>
      <c r="K21" s="18">
        <v>77</v>
      </c>
      <c r="L21" s="16">
        <f t="shared" ref="L21:L23" si="12">K21/K$24</f>
        <v>2.9045643153526972E-2</v>
      </c>
      <c r="M21" s="17">
        <v>0.40851063829787232</v>
      </c>
      <c r="N21" s="14">
        <v>1082</v>
      </c>
      <c r="O21" s="18">
        <v>383</v>
      </c>
      <c r="P21" s="16">
        <f t="shared" ref="P21:P23" si="13">O21/O$24</f>
        <v>0.1452959028831563</v>
      </c>
      <c r="Q21" s="17">
        <v>0.32902033271719039</v>
      </c>
      <c r="R21" s="14">
        <v>14646</v>
      </c>
      <c r="S21" s="15">
        <v>5437</v>
      </c>
      <c r="T21" s="16">
        <f t="shared" ref="T21:T23" si="14">S21/S$24</f>
        <v>6.1164797336063267E-2</v>
      </c>
      <c r="U21" s="17">
        <v>0.35613819472893621</v>
      </c>
    </row>
    <row r="22" spans="1:22" x14ac:dyDescent="0.25">
      <c r="A22" s="13" t="s">
        <v>23</v>
      </c>
      <c r="B22" s="14">
        <v>7929</v>
      </c>
      <c r="C22" s="15">
        <v>3523</v>
      </c>
      <c r="D22" s="16">
        <f t="shared" si="10"/>
        <v>4.9494239955043554E-2</v>
      </c>
      <c r="E22" s="17">
        <v>0.27229158784209861</v>
      </c>
      <c r="F22" s="19">
        <v>337</v>
      </c>
      <c r="G22" s="18">
        <v>120</v>
      </c>
      <c r="H22" s="16">
        <f t="shared" si="11"/>
        <v>5.8794708476237141E-2</v>
      </c>
      <c r="I22" s="17">
        <v>0.39762611275964393</v>
      </c>
      <c r="J22" s="19">
        <v>51</v>
      </c>
      <c r="K22" s="18">
        <v>26</v>
      </c>
      <c r="L22" s="16">
        <f t="shared" si="12"/>
        <v>9.8076197661259908E-3</v>
      </c>
      <c r="M22" s="17">
        <v>0.29411764705882354</v>
      </c>
      <c r="N22" s="19">
        <v>314</v>
      </c>
      <c r="O22" s="18">
        <v>122</v>
      </c>
      <c r="P22" s="16">
        <f t="shared" si="13"/>
        <v>4.6282245827010619E-2</v>
      </c>
      <c r="Q22" s="17">
        <v>0.29936305732484075</v>
      </c>
      <c r="R22" s="14">
        <v>10376</v>
      </c>
      <c r="S22" s="15">
        <v>4494</v>
      </c>
      <c r="T22" s="16">
        <f t="shared" si="14"/>
        <v>5.0556299287891911E-2</v>
      </c>
      <c r="U22" s="17">
        <v>0.28874325366229758</v>
      </c>
    </row>
    <row r="23" spans="1:22" x14ac:dyDescent="0.25">
      <c r="A23" s="13" t="s">
        <v>22</v>
      </c>
      <c r="B23" s="19">
        <v>118</v>
      </c>
      <c r="C23" s="18">
        <v>55</v>
      </c>
      <c r="D23" s="16">
        <f t="shared" si="10"/>
        <v>7.7268895757235181E-4</v>
      </c>
      <c r="E23" s="17">
        <v>0.20338983050847459</v>
      </c>
      <c r="F23" s="19">
        <v>0</v>
      </c>
      <c r="G23" s="18">
        <v>0</v>
      </c>
      <c r="H23" s="16">
        <f t="shared" si="11"/>
        <v>0</v>
      </c>
      <c r="I23" s="17">
        <v>0</v>
      </c>
      <c r="J23" s="19">
        <v>0</v>
      </c>
      <c r="K23" s="18">
        <v>0</v>
      </c>
      <c r="L23" s="16">
        <f t="shared" si="12"/>
        <v>0</v>
      </c>
      <c r="M23" s="17">
        <v>0</v>
      </c>
      <c r="N23" s="19">
        <v>0</v>
      </c>
      <c r="O23" s="18">
        <v>0</v>
      </c>
      <c r="P23" s="16">
        <f t="shared" si="13"/>
        <v>0</v>
      </c>
      <c r="Q23" s="17">
        <v>0</v>
      </c>
      <c r="R23" s="19">
        <v>131</v>
      </c>
      <c r="S23" s="18">
        <v>59</v>
      </c>
      <c r="T23" s="16">
        <f t="shared" si="14"/>
        <v>6.6373423631188762E-4</v>
      </c>
      <c r="U23" s="17">
        <v>0.22900763358778625</v>
      </c>
    </row>
    <row r="24" spans="1:22" ht="15.75" thickBot="1" x14ac:dyDescent="0.3">
      <c r="A24" s="20" t="s">
        <v>14</v>
      </c>
      <c r="B24" s="21">
        <v>125044</v>
      </c>
      <c r="C24" s="22">
        <v>71180</v>
      </c>
      <c r="D24" s="23">
        <f>SUM(D20:D23)</f>
        <v>0.99999999999999989</v>
      </c>
      <c r="E24" s="24">
        <v>0.22150602987748313</v>
      </c>
      <c r="F24" s="21">
        <v>5176</v>
      </c>
      <c r="G24" s="22">
        <v>2041</v>
      </c>
      <c r="H24" s="23">
        <f>SUM(H20:H23)</f>
        <v>1</v>
      </c>
      <c r="I24" s="24">
        <v>0.34679289026275117</v>
      </c>
      <c r="J24" s="21">
        <v>4661</v>
      </c>
      <c r="K24" s="22">
        <v>2651</v>
      </c>
      <c r="L24" s="23">
        <f>SUM(L20:L23)</f>
        <v>1</v>
      </c>
      <c r="M24" s="24">
        <v>0.21669169706071659</v>
      </c>
      <c r="N24" s="21">
        <v>6260</v>
      </c>
      <c r="O24" s="22">
        <v>2636</v>
      </c>
      <c r="P24" s="23">
        <f>SUM(P20:P23)</f>
        <v>1</v>
      </c>
      <c r="Q24" s="24">
        <v>0.31645367412140574</v>
      </c>
      <c r="R24" s="21">
        <v>164237</v>
      </c>
      <c r="S24" s="22">
        <v>88891</v>
      </c>
      <c r="T24" s="23">
        <f>SUM(T20:T23)</f>
        <v>1</v>
      </c>
      <c r="U24" s="24">
        <v>0.23832632110912888</v>
      </c>
    </row>
    <row r="25" spans="1:22" s="46" customFormat="1" x14ac:dyDescent="0.25">
      <c r="A25" s="51" t="s">
        <v>20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49"/>
    </row>
    <row r="26" spans="1:22" s="46" customFormat="1" ht="15" customHeight="1" x14ac:dyDescent="0.25">
      <c r="A26" s="52" t="s">
        <v>21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49"/>
    </row>
    <row r="27" spans="1:22" s="46" customFormat="1" ht="15" customHeight="1" x14ac:dyDescent="0.25">
      <c r="A27" s="53" t="s">
        <v>24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49"/>
    </row>
    <row r="28" spans="1:22" x14ac:dyDescent="0.25">
      <c r="A28" s="37" t="s">
        <v>28</v>
      </c>
      <c r="B28" s="38"/>
      <c r="C28" s="38"/>
      <c r="D28" s="38"/>
      <c r="E28" s="38"/>
      <c r="F28" s="38"/>
      <c r="G28" s="38"/>
      <c r="H28" s="38"/>
      <c r="I28" s="38"/>
      <c r="J28" s="39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</sheetData>
  <mergeCells count="18">
    <mergeCell ref="B2:E2"/>
    <mergeCell ref="F2:I2"/>
    <mergeCell ref="J2:M2"/>
    <mergeCell ref="N2:Q2"/>
    <mergeCell ref="R2:U2"/>
    <mergeCell ref="A25:U25"/>
    <mergeCell ref="A26:U26"/>
    <mergeCell ref="A27:U27"/>
    <mergeCell ref="B10:E10"/>
    <mergeCell ref="F10:I10"/>
    <mergeCell ref="J10:M10"/>
    <mergeCell ref="N10:Q10"/>
    <mergeCell ref="R10:U10"/>
    <mergeCell ref="F18:I18"/>
    <mergeCell ref="J18:M18"/>
    <mergeCell ref="N18:Q18"/>
    <mergeCell ref="R18:U18"/>
    <mergeCell ref="B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workbookViewId="0">
      <selection activeCell="Q41" sqref="Q41"/>
    </sheetView>
  </sheetViews>
  <sheetFormatPr defaultRowHeight="15" x14ac:dyDescent="0.25"/>
  <cols>
    <col min="1" max="1" width="13.140625" customWidth="1"/>
    <col min="22" max="16384" width="9.140625" style="48"/>
  </cols>
  <sheetData>
    <row r="1" spans="1:24" ht="15.75" thickBot="1" x14ac:dyDescent="0.3">
      <c r="A1" s="44" t="s">
        <v>30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4"/>
    </row>
    <row r="2" spans="1:24" ht="15.75" thickBot="1" x14ac:dyDescent="0.3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4" x14ac:dyDescent="0.25">
      <c r="A3" s="8"/>
      <c r="B3" s="54" t="s">
        <v>1</v>
      </c>
      <c r="C3" s="55"/>
      <c r="D3" s="55"/>
      <c r="E3" s="56"/>
      <c r="F3" s="54" t="s">
        <v>2</v>
      </c>
      <c r="G3" s="55"/>
      <c r="H3" s="55"/>
      <c r="I3" s="56"/>
      <c r="J3" s="54" t="s">
        <v>3</v>
      </c>
      <c r="K3" s="55"/>
      <c r="L3" s="55"/>
      <c r="M3" s="56"/>
      <c r="N3" s="54" t="s">
        <v>4</v>
      </c>
      <c r="O3" s="55"/>
      <c r="P3" s="55"/>
      <c r="Q3" s="56"/>
      <c r="R3" s="54" t="s">
        <v>5</v>
      </c>
      <c r="S3" s="55"/>
      <c r="T3" s="55"/>
      <c r="U3" s="56"/>
    </row>
    <row r="4" spans="1:24" ht="45" x14ac:dyDescent="0.25">
      <c r="A4" s="9" t="s">
        <v>6</v>
      </c>
      <c r="B4" s="10" t="s">
        <v>7</v>
      </c>
      <c r="C4" s="11" t="s">
        <v>8</v>
      </c>
      <c r="D4" s="11" t="s">
        <v>9</v>
      </c>
      <c r="E4" s="12" t="s">
        <v>10</v>
      </c>
      <c r="F4" s="10" t="s">
        <v>7</v>
      </c>
      <c r="G4" s="11" t="s">
        <v>8</v>
      </c>
      <c r="H4" s="11" t="s">
        <v>9</v>
      </c>
      <c r="I4" s="12" t="s">
        <v>10</v>
      </c>
      <c r="J4" s="10" t="s">
        <v>7</v>
      </c>
      <c r="K4" s="11" t="s">
        <v>8</v>
      </c>
      <c r="L4" s="11" t="s">
        <v>9</v>
      </c>
      <c r="M4" s="12" t="s">
        <v>10</v>
      </c>
      <c r="N4" s="10" t="s">
        <v>7</v>
      </c>
      <c r="O4" s="11" t="s">
        <v>8</v>
      </c>
      <c r="P4" s="11" t="s">
        <v>9</v>
      </c>
      <c r="Q4" s="12" t="s">
        <v>10</v>
      </c>
      <c r="R4" s="10" t="s">
        <v>7</v>
      </c>
      <c r="S4" s="11" t="s">
        <v>8</v>
      </c>
      <c r="T4" s="11" t="s">
        <v>9</v>
      </c>
      <c r="U4" s="12" t="s">
        <v>10</v>
      </c>
      <c r="X4" s="50"/>
    </row>
    <row r="5" spans="1:24" x14ac:dyDescent="0.25">
      <c r="A5" s="13" t="s">
        <v>11</v>
      </c>
      <c r="B5" s="14">
        <v>46789</v>
      </c>
      <c r="C5" s="15">
        <v>30619</v>
      </c>
      <c r="D5" s="16">
        <f>C5/C$8</f>
        <v>0.81910596292234028</v>
      </c>
      <c r="E5" s="17">
        <v>0.15884075316847976</v>
      </c>
      <c r="F5" s="14">
        <v>2323</v>
      </c>
      <c r="G5" s="15">
        <v>1097</v>
      </c>
      <c r="H5" s="16">
        <f>G5/G$8</f>
        <v>0.51574988246356368</v>
      </c>
      <c r="I5" s="17">
        <v>0.30865260439087389</v>
      </c>
      <c r="J5" s="14">
        <v>2663</v>
      </c>
      <c r="K5" s="15">
        <v>1733</v>
      </c>
      <c r="L5" s="16">
        <f>K5/K$8</f>
        <v>0.90875721027792344</v>
      </c>
      <c r="M5" s="17">
        <v>0.15133308298911002</v>
      </c>
      <c r="N5" s="14">
        <v>3040</v>
      </c>
      <c r="O5" s="15">
        <v>1561</v>
      </c>
      <c r="P5" s="16">
        <f>O5/O$8</f>
        <v>0.56070402298850575</v>
      </c>
      <c r="Q5" s="17">
        <v>0.26907894736842103</v>
      </c>
      <c r="R5" s="14">
        <v>62386</v>
      </c>
      <c r="S5" s="15">
        <v>38872</v>
      </c>
      <c r="T5" s="16">
        <f>S5/S$8</f>
        <v>0.79361385026847142</v>
      </c>
      <c r="U5" s="17">
        <v>0.17672234155098901</v>
      </c>
      <c r="X5" s="50"/>
    </row>
    <row r="6" spans="1:24" x14ac:dyDescent="0.25">
      <c r="A6" s="13" t="s">
        <v>12</v>
      </c>
      <c r="B6" s="14">
        <v>7444</v>
      </c>
      <c r="C6" s="15">
        <v>4391</v>
      </c>
      <c r="D6" s="16">
        <f t="shared" ref="D6:D7" si="0">C6/C$8</f>
        <v>0.11746609239988229</v>
      </c>
      <c r="E6" s="17">
        <v>0.21104245029554003</v>
      </c>
      <c r="F6" s="14">
        <v>1632</v>
      </c>
      <c r="G6" s="18">
        <v>883</v>
      </c>
      <c r="H6" s="16">
        <f t="shared" ref="H6:H7" si="1">G6/G$8</f>
        <v>0.41513869299482842</v>
      </c>
      <c r="I6" s="17">
        <v>0.22549019607843138</v>
      </c>
      <c r="J6" s="19">
        <v>294</v>
      </c>
      <c r="K6" s="18">
        <v>151</v>
      </c>
      <c r="L6" s="16">
        <f t="shared" ref="L6:L7" si="2">K6/K$8</f>
        <v>7.9181961195595174E-2</v>
      </c>
      <c r="M6" s="17">
        <v>0.25510204081632654</v>
      </c>
      <c r="N6" s="14">
        <v>1788</v>
      </c>
      <c r="O6" s="15">
        <v>1018</v>
      </c>
      <c r="P6" s="16">
        <f t="shared" ref="P6:P7" si="3">O6/O$8</f>
        <v>0.36566091954022989</v>
      </c>
      <c r="Q6" s="17">
        <v>0.22986577181208054</v>
      </c>
      <c r="R6" s="14">
        <v>12613</v>
      </c>
      <c r="S6" s="15">
        <v>7023</v>
      </c>
      <c r="T6" s="16">
        <f t="shared" ref="T6:T7" si="4">S6/S$8</f>
        <v>0.14338212776382678</v>
      </c>
      <c r="U6" s="17">
        <v>0.23190359153254578</v>
      </c>
    </row>
    <row r="7" spans="1:24" x14ac:dyDescent="0.25">
      <c r="A7" s="13" t="s">
        <v>13</v>
      </c>
      <c r="B7" s="14">
        <v>3908</v>
      </c>
      <c r="C7" s="15">
        <v>2371</v>
      </c>
      <c r="D7" s="16">
        <f t="shared" si="0"/>
        <v>6.3427944677777487E-2</v>
      </c>
      <c r="E7" s="17">
        <v>0.17707267144319344</v>
      </c>
      <c r="F7" s="14">
        <v>301</v>
      </c>
      <c r="G7" s="15">
        <v>147</v>
      </c>
      <c r="H7" s="16">
        <f t="shared" si="1"/>
        <v>6.9111424541607902E-2</v>
      </c>
      <c r="I7" s="17">
        <v>0.29568106312292358</v>
      </c>
      <c r="J7" s="14">
        <v>35</v>
      </c>
      <c r="K7" s="15">
        <v>23</v>
      </c>
      <c r="L7" s="16">
        <f t="shared" si="2"/>
        <v>1.2060828526481384E-2</v>
      </c>
      <c r="M7" s="17">
        <v>0.14285714285714285</v>
      </c>
      <c r="N7" s="14">
        <v>364</v>
      </c>
      <c r="O7" s="15">
        <v>205</v>
      </c>
      <c r="P7" s="16">
        <f t="shared" si="3"/>
        <v>7.3635057471264365E-2</v>
      </c>
      <c r="Q7" s="17">
        <v>0.23076923076923078</v>
      </c>
      <c r="R7" s="14">
        <v>5337</v>
      </c>
      <c r="S7" s="15">
        <v>3086</v>
      </c>
      <c r="T7" s="16">
        <f t="shared" si="4"/>
        <v>6.3004021967701759E-2</v>
      </c>
      <c r="U7" s="17">
        <v>0.19805133970395353</v>
      </c>
    </row>
    <row r="8" spans="1:24" ht="15.75" thickBot="1" x14ac:dyDescent="0.3">
      <c r="A8" s="20" t="s">
        <v>14</v>
      </c>
      <c r="B8" s="21">
        <v>58141</v>
      </c>
      <c r="C8" s="22">
        <v>37381</v>
      </c>
      <c r="D8" s="23">
        <f>SUM(D5:D7)</f>
        <v>1</v>
      </c>
      <c r="E8" s="24">
        <v>0.16674979790509278</v>
      </c>
      <c r="F8" s="21">
        <v>4256</v>
      </c>
      <c r="G8" s="22">
        <v>2127</v>
      </c>
      <c r="H8" s="23">
        <f>SUM(H5:H7)</f>
        <v>1</v>
      </c>
      <c r="I8" s="24">
        <v>0.27584586466165412</v>
      </c>
      <c r="J8" s="21">
        <v>2992</v>
      </c>
      <c r="K8" s="22">
        <v>1907</v>
      </c>
      <c r="L8" s="23">
        <f>SUM(L5:L7)</f>
        <v>1</v>
      </c>
      <c r="M8" s="24">
        <v>0.16143048128342247</v>
      </c>
      <c r="N8" s="21">
        <v>5192</v>
      </c>
      <c r="O8" s="22">
        <v>2784</v>
      </c>
      <c r="P8" s="23">
        <f>SUM(P5:P7)</f>
        <v>1</v>
      </c>
      <c r="Q8" s="24">
        <v>0.25288906009244994</v>
      </c>
      <c r="R8" s="21">
        <v>80336</v>
      </c>
      <c r="S8" s="22">
        <v>48981</v>
      </c>
      <c r="T8" s="23">
        <f>SUM(T5:T7)</f>
        <v>0.99999999999999989</v>
      </c>
      <c r="U8" s="24">
        <v>0.18680292770364471</v>
      </c>
    </row>
    <row r="9" spans="1:24" ht="15.75" thickBot="1" x14ac:dyDescent="0.3">
      <c r="A9" s="5" t="s">
        <v>15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W9" s="50"/>
      <c r="X9" s="50"/>
    </row>
    <row r="10" spans="1:24" x14ac:dyDescent="0.25">
      <c r="A10" s="13" t="s">
        <v>11</v>
      </c>
      <c r="B10" s="14">
        <v>20511</v>
      </c>
      <c r="C10" s="15">
        <v>12617</v>
      </c>
      <c r="D10" s="16">
        <f>C10/C$13</f>
        <v>0.72461520790259593</v>
      </c>
      <c r="E10" s="17">
        <v>0.21008239481253962</v>
      </c>
      <c r="F10" s="19">
        <v>91</v>
      </c>
      <c r="G10" s="18">
        <v>44</v>
      </c>
      <c r="H10" s="16">
        <f>G10/G$13</f>
        <v>0.51162790697674421</v>
      </c>
      <c r="I10" s="17">
        <v>0.40659340659340659</v>
      </c>
      <c r="J10" s="19">
        <v>187</v>
      </c>
      <c r="K10" s="18">
        <v>103</v>
      </c>
      <c r="L10" s="16">
        <f>K10/K$13</f>
        <v>0.73049645390070927</v>
      </c>
      <c r="M10" s="17">
        <v>0.26737967914438504</v>
      </c>
      <c r="N10" s="19">
        <v>192</v>
      </c>
      <c r="O10" s="18">
        <v>99</v>
      </c>
      <c r="P10" s="16">
        <f>O10/O$13</f>
        <v>0.63461538461538458</v>
      </c>
      <c r="Q10" s="17">
        <v>0.25520833333333331</v>
      </c>
      <c r="R10" s="14">
        <v>23431</v>
      </c>
      <c r="S10" s="15">
        <v>13991</v>
      </c>
      <c r="T10" s="16">
        <f>S10/S$13</f>
        <v>0.72450934700429803</v>
      </c>
      <c r="U10" s="17">
        <v>0.2213733942213307</v>
      </c>
    </row>
    <row r="11" spans="1:24" x14ac:dyDescent="0.25">
      <c r="A11" s="13" t="s">
        <v>12</v>
      </c>
      <c r="B11" s="14">
        <v>3040</v>
      </c>
      <c r="C11" s="15">
        <v>1601</v>
      </c>
      <c r="D11" s="16">
        <f t="shared" ref="D11:D12" si="5">C11/C$13</f>
        <v>9.1948081782678617E-2</v>
      </c>
      <c r="E11" s="17">
        <v>0.25197368421052629</v>
      </c>
      <c r="F11" s="19">
        <v>28</v>
      </c>
      <c r="G11" s="18">
        <v>15</v>
      </c>
      <c r="H11" s="16">
        <f t="shared" ref="H11:H12" si="6">G11/G$13</f>
        <v>0.1744186046511628</v>
      </c>
      <c r="I11" s="17">
        <v>0.21428571428571427</v>
      </c>
      <c r="J11" s="19">
        <v>31</v>
      </c>
      <c r="K11" s="18">
        <v>19</v>
      </c>
      <c r="L11" s="16">
        <f t="shared" ref="L11:L12" si="7">K11/K$13</f>
        <v>0.13475177304964539</v>
      </c>
      <c r="M11" s="17">
        <v>0.29032258064516131</v>
      </c>
      <c r="N11" s="19">
        <v>46</v>
      </c>
      <c r="O11" s="18">
        <v>17</v>
      </c>
      <c r="P11" s="16">
        <f t="shared" ref="P11:P12" si="8">O11/O$13</f>
        <v>0.10897435897435898</v>
      </c>
      <c r="Q11" s="17">
        <v>0.41304347826086957</v>
      </c>
      <c r="R11" s="14">
        <v>3673</v>
      </c>
      <c r="S11" s="15">
        <v>1809</v>
      </c>
      <c r="T11" s="16">
        <f t="shared" ref="T11:T12" si="9">S11/S$13</f>
        <v>9.367717881000466E-2</v>
      </c>
      <c r="U11" s="17">
        <v>0.26545058535257282</v>
      </c>
    </row>
    <row r="12" spans="1:24" x14ac:dyDescent="0.25">
      <c r="A12" s="13" t="s">
        <v>13</v>
      </c>
      <c r="B12" s="14">
        <v>5014</v>
      </c>
      <c r="C12" s="15">
        <v>3194</v>
      </c>
      <c r="D12" s="16">
        <f t="shared" si="5"/>
        <v>0.18343671031472547</v>
      </c>
      <c r="E12" s="17">
        <v>0.17211806940566415</v>
      </c>
      <c r="F12" s="14">
        <v>40</v>
      </c>
      <c r="G12" s="15">
        <v>27</v>
      </c>
      <c r="H12" s="16">
        <f t="shared" si="6"/>
        <v>0.31395348837209303</v>
      </c>
      <c r="I12" s="17">
        <v>0.17499999999999999</v>
      </c>
      <c r="J12" s="14">
        <v>34</v>
      </c>
      <c r="K12" s="15">
        <v>19</v>
      </c>
      <c r="L12" s="16">
        <f t="shared" si="7"/>
        <v>0.13475177304964539</v>
      </c>
      <c r="M12" s="17">
        <v>0.26470588235294118</v>
      </c>
      <c r="N12" s="14">
        <v>66</v>
      </c>
      <c r="O12" s="15">
        <v>40</v>
      </c>
      <c r="P12" s="16">
        <f t="shared" si="8"/>
        <v>0.25641025641025639</v>
      </c>
      <c r="Q12" s="17">
        <v>0.16666666666666666</v>
      </c>
      <c r="R12" s="14">
        <v>5632</v>
      </c>
      <c r="S12" s="15">
        <v>3511</v>
      </c>
      <c r="T12" s="16">
        <f t="shared" si="9"/>
        <v>0.18181347418569727</v>
      </c>
      <c r="U12" s="17">
        <v>0.18430397727272727</v>
      </c>
    </row>
    <row r="13" spans="1:24" ht="15.75" thickBot="1" x14ac:dyDescent="0.3">
      <c r="A13" s="25" t="s">
        <v>14</v>
      </c>
      <c r="B13" s="26">
        <v>28565</v>
      </c>
      <c r="C13" s="27">
        <v>17412</v>
      </c>
      <c r="D13" s="36">
        <f>SUM(D10:D12)</f>
        <v>1</v>
      </c>
      <c r="E13" s="28">
        <v>0.20787677227376158</v>
      </c>
      <c r="F13" s="26">
        <v>159</v>
      </c>
      <c r="G13" s="27">
        <v>86</v>
      </c>
      <c r="H13" s="36">
        <f>SUM(H10:H12)</f>
        <v>1</v>
      </c>
      <c r="I13" s="28">
        <v>0.31446540880503143</v>
      </c>
      <c r="J13" s="26">
        <v>252</v>
      </c>
      <c r="K13" s="27">
        <v>141</v>
      </c>
      <c r="L13" s="36">
        <f>SUM(L10:L12)</f>
        <v>1</v>
      </c>
      <c r="M13" s="28">
        <v>0.26984126984126983</v>
      </c>
      <c r="N13" s="26">
        <v>304</v>
      </c>
      <c r="O13" s="27">
        <v>156</v>
      </c>
      <c r="P13" s="36">
        <f>SUM(P10:P12)</f>
        <v>1</v>
      </c>
      <c r="Q13" s="28">
        <v>0.25986842105263158</v>
      </c>
      <c r="R13" s="26">
        <v>32736</v>
      </c>
      <c r="S13" s="27">
        <v>19311</v>
      </c>
      <c r="T13" s="36">
        <f>SUM(T10:T12)</f>
        <v>1</v>
      </c>
      <c r="U13" s="28">
        <v>0.21994134897360704</v>
      </c>
    </row>
    <row r="14" spans="1:24" ht="15.75" thickBot="1" x14ac:dyDescent="0.3">
      <c r="A14" s="5" t="s">
        <v>16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</row>
    <row r="15" spans="1:24" x14ac:dyDescent="0.25">
      <c r="A15" s="13" t="s">
        <v>11</v>
      </c>
      <c r="B15" s="14">
        <v>102066</v>
      </c>
      <c r="C15" s="15">
        <v>72365</v>
      </c>
      <c r="D15" s="16">
        <f>C15/C$18</f>
        <v>0.87446980774110905</v>
      </c>
      <c r="E15" s="17">
        <v>0.12616346285736679</v>
      </c>
      <c r="F15" s="14">
        <v>3680</v>
      </c>
      <c r="G15" s="15">
        <v>1923</v>
      </c>
      <c r="H15" s="16">
        <f>G15/G$18</f>
        <v>0.64422110552763823</v>
      </c>
      <c r="I15" s="17">
        <v>0.25624999999999998</v>
      </c>
      <c r="J15" s="14">
        <v>8662</v>
      </c>
      <c r="K15" s="15">
        <v>6114</v>
      </c>
      <c r="L15" s="16">
        <f>K15/K$18</f>
        <v>0.95041193844240635</v>
      </c>
      <c r="M15" s="17">
        <v>0.12087277764950358</v>
      </c>
      <c r="N15" s="14">
        <v>5101</v>
      </c>
      <c r="O15" s="15">
        <v>2997</v>
      </c>
      <c r="P15" s="16">
        <f>O15/O$18</f>
        <v>0.63374920702051174</v>
      </c>
      <c r="Q15" s="17">
        <v>0.22368163105273475</v>
      </c>
      <c r="R15" s="14">
        <v>136130</v>
      </c>
      <c r="S15" s="15">
        <v>93248</v>
      </c>
      <c r="T15" s="16">
        <f>S15/S$18</f>
        <v>0.86272840819725216</v>
      </c>
      <c r="U15" s="17">
        <v>0.13959450525233233</v>
      </c>
    </row>
    <row r="16" spans="1:24" x14ac:dyDescent="0.25">
      <c r="A16" s="13" t="s">
        <v>12</v>
      </c>
      <c r="B16" s="14">
        <v>9896</v>
      </c>
      <c r="C16" s="15">
        <v>6127</v>
      </c>
      <c r="D16" s="16">
        <f t="shared" ref="D16:D17" si="10">C16/C$18</f>
        <v>7.4039611856971957E-2</v>
      </c>
      <c r="E16" s="17">
        <v>0.19593775262732416</v>
      </c>
      <c r="F16" s="14">
        <v>1591</v>
      </c>
      <c r="G16" s="18">
        <v>898</v>
      </c>
      <c r="H16" s="16">
        <f t="shared" ref="H16:H17" si="11">G16/G$18</f>
        <v>0.30083752093802346</v>
      </c>
      <c r="I16" s="17">
        <v>0.25392834695160277</v>
      </c>
      <c r="J16" s="19">
        <v>483</v>
      </c>
      <c r="K16" s="18">
        <v>277</v>
      </c>
      <c r="L16" s="16">
        <f t="shared" ref="L16:L17" si="12">K16/K$18</f>
        <v>4.3059225866625216E-2</v>
      </c>
      <c r="M16" s="17">
        <v>0.2608695652173913</v>
      </c>
      <c r="N16" s="14">
        <v>2458</v>
      </c>
      <c r="O16" s="15">
        <v>1521</v>
      </c>
      <c r="P16" s="16">
        <f t="shared" ref="P16:P17" si="13">O16/O$18</f>
        <v>0.32163248043983927</v>
      </c>
      <c r="Q16" s="17">
        <v>0.21074043938161108</v>
      </c>
      <c r="R16" s="14">
        <v>16266</v>
      </c>
      <c r="S16" s="15">
        <v>9622</v>
      </c>
      <c r="T16" s="16">
        <f t="shared" ref="T16:T17" si="14">S16/S$18</f>
        <v>8.9022528565480874E-2</v>
      </c>
      <c r="U16" s="17">
        <v>0.22341079552440674</v>
      </c>
    </row>
    <row r="17" spans="1:21" x14ac:dyDescent="0.25">
      <c r="A17" s="13" t="s">
        <v>13</v>
      </c>
      <c r="B17" s="14">
        <v>6909</v>
      </c>
      <c r="C17" s="15">
        <v>4261</v>
      </c>
      <c r="D17" s="16">
        <f t="shared" si="10"/>
        <v>5.1490580401918964E-2</v>
      </c>
      <c r="E17" s="17">
        <v>0.18251555941525546</v>
      </c>
      <c r="F17" s="14">
        <v>330</v>
      </c>
      <c r="G17" s="15">
        <v>164</v>
      </c>
      <c r="H17" s="16">
        <f t="shared" si="11"/>
        <v>5.494137353433836E-2</v>
      </c>
      <c r="I17" s="17">
        <v>0.28484848484848485</v>
      </c>
      <c r="J17" s="14">
        <v>67</v>
      </c>
      <c r="K17" s="15">
        <v>42</v>
      </c>
      <c r="L17" s="16">
        <f t="shared" si="12"/>
        <v>6.5288356909684441E-3</v>
      </c>
      <c r="M17" s="17">
        <v>0.16417910447761194</v>
      </c>
      <c r="N17" s="14">
        <v>341</v>
      </c>
      <c r="O17" s="15">
        <v>211</v>
      </c>
      <c r="P17" s="16">
        <f t="shared" si="13"/>
        <v>4.4618312539648972E-2</v>
      </c>
      <c r="Q17" s="17">
        <v>0.18768328445747801</v>
      </c>
      <c r="R17" s="14">
        <v>8687</v>
      </c>
      <c r="S17" s="15">
        <v>5215</v>
      </c>
      <c r="T17" s="16">
        <f t="shared" si="14"/>
        <v>4.8249063237266965E-2</v>
      </c>
      <c r="U17" s="17">
        <v>0.19926326695061586</v>
      </c>
    </row>
    <row r="18" spans="1:21" ht="15.75" thickBot="1" x14ac:dyDescent="0.3">
      <c r="A18" s="25" t="s">
        <v>14</v>
      </c>
      <c r="B18" s="26">
        <v>118871</v>
      </c>
      <c r="C18" s="27">
        <v>82753</v>
      </c>
      <c r="D18" s="36">
        <f>SUM(D15:D17)</f>
        <v>1</v>
      </c>
      <c r="E18" s="28">
        <v>0.13524745312145098</v>
      </c>
      <c r="F18" s="26">
        <v>5601</v>
      </c>
      <c r="G18" s="27">
        <v>2985</v>
      </c>
      <c r="H18" s="36">
        <f>SUM(H15:H17)</f>
        <v>1</v>
      </c>
      <c r="I18" s="28">
        <v>0.25727548652026422</v>
      </c>
      <c r="J18" s="26">
        <v>9212</v>
      </c>
      <c r="K18" s="27">
        <v>6433</v>
      </c>
      <c r="L18" s="36">
        <f>SUM(L15:L17)</f>
        <v>1</v>
      </c>
      <c r="M18" s="28">
        <v>0.12852800694745983</v>
      </c>
      <c r="N18" s="26">
        <v>7900</v>
      </c>
      <c r="O18" s="27">
        <v>4729</v>
      </c>
      <c r="P18" s="36">
        <f>SUM(P15:P17)</f>
        <v>1</v>
      </c>
      <c r="Q18" s="28">
        <v>0.2181012658227848</v>
      </c>
      <c r="R18" s="26">
        <v>161083</v>
      </c>
      <c r="S18" s="27">
        <v>108085</v>
      </c>
      <c r="T18" s="36">
        <f>SUM(T15:T17)</f>
        <v>1</v>
      </c>
      <c r="U18" s="28">
        <v>0.15127605023497204</v>
      </c>
    </row>
    <row r="19" spans="1:21" ht="15.75" thickBot="1" x14ac:dyDescent="0.3">
      <c r="A19" s="5" t="s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</row>
    <row r="20" spans="1:21" x14ac:dyDescent="0.25">
      <c r="A20" s="13" t="s">
        <v>11</v>
      </c>
      <c r="B20" s="14">
        <v>21694</v>
      </c>
      <c r="C20" s="15">
        <v>13465</v>
      </c>
      <c r="D20" s="16">
        <f>C20/C$23</f>
        <v>0.73486874420127712</v>
      </c>
      <c r="E20" s="17">
        <v>0.18138655849543653</v>
      </c>
      <c r="F20" s="19">
        <v>116</v>
      </c>
      <c r="G20" s="18">
        <v>52</v>
      </c>
      <c r="H20" s="16">
        <f>G20/G$23</f>
        <v>0.45614035087719296</v>
      </c>
      <c r="I20" s="17">
        <v>0.31896551724137934</v>
      </c>
      <c r="J20" s="19">
        <v>502</v>
      </c>
      <c r="K20" s="18">
        <v>310</v>
      </c>
      <c r="L20" s="16">
        <f>K20/K$23</f>
        <v>0.86592178770949724</v>
      </c>
      <c r="M20" s="17">
        <v>0.18326693227091634</v>
      </c>
      <c r="N20" s="19">
        <v>384</v>
      </c>
      <c r="O20" s="18">
        <v>207</v>
      </c>
      <c r="P20" s="16">
        <f>O20/O$23</f>
        <v>0.56868131868131866</v>
      </c>
      <c r="Q20" s="17">
        <v>0.23697916666666666</v>
      </c>
      <c r="R20" s="14">
        <v>26343</v>
      </c>
      <c r="S20" s="15">
        <v>15844</v>
      </c>
      <c r="T20" s="16">
        <f>S20/S$23</f>
        <v>0.73854472567939211</v>
      </c>
      <c r="U20" s="17">
        <v>0.19101848688456136</v>
      </c>
    </row>
    <row r="21" spans="1:21" x14ac:dyDescent="0.25">
      <c r="A21" s="13" t="s">
        <v>12</v>
      </c>
      <c r="B21" s="14">
        <v>4338</v>
      </c>
      <c r="C21" s="15">
        <v>2577</v>
      </c>
      <c r="D21" s="16">
        <f t="shared" ref="D21:D22" si="15">C21/C$23</f>
        <v>0.14064290782077171</v>
      </c>
      <c r="E21" s="17">
        <v>0.20101429230059936</v>
      </c>
      <c r="F21" s="19">
        <v>59</v>
      </c>
      <c r="G21" s="18">
        <v>41</v>
      </c>
      <c r="H21" s="16">
        <f t="shared" ref="H21:H22" si="16">G21/G$23</f>
        <v>0.35964912280701755</v>
      </c>
      <c r="I21" s="17">
        <v>0.1864406779661017</v>
      </c>
      <c r="J21" s="19">
        <v>57</v>
      </c>
      <c r="K21" s="18">
        <v>34</v>
      </c>
      <c r="L21" s="16">
        <f t="shared" ref="L21:L22" si="17">K21/K$23</f>
        <v>9.4972067039106142E-2</v>
      </c>
      <c r="M21" s="17">
        <v>0.19298245614035087</v>
      </c>
      <c r="N21" s="19">
        <v>183</v>
      </c>
      <c r="O21" s="18">
        <v>113</v>
      </c>
      <c r="P21" s="16">
        <f t="shared" ref="P21:P22" si="18">O21/O$23</f>
        <v>0.31043956043956045</v>
      </c>
      <c r="Q21" s="17">
        <v>0.19672131147540983</v>
      </c>
      <c r="R21" s="14">
        <v>5171</v>
      </c>
      <c r="S21" s="15">
        <v>2987</v>
      </c>
      <c r="T21" s="16">
        <f t="shared" ref="T21:T22" si="19">S21/S$23</f>
        <v>0.13923460588262715</v>
      </c>
      <c r="U21" s="17">
        <v>0.21523883194739896</v>
      </c>
    </row>
    <row r="22" spans="1:21" x14ac:dyDescent="0.25">
      <c r="A22" s="13" t="s">
        <v>13</v>
      </c>
      <c r="B22" s="14">
        <v>3739</v>
      </c>
      <c r="C22" s="15">
        <v>2281</v>
      </c>
      <c r="D22" s="16">
        <f t="shared" si="15"/>
        <v>0.12448834797795121</v>
      </c>
      <c r="E22" s="17">
        <v>0.18641347953998394</v>
      </c>
      <c r="F22" s="14">
        <v>35</v>
      </c>
      <c r="G22" s="15">
        <v>21</v>
      </c>
      <c r="H22" s="16">
        <f t="shared" si="16"/>
        <v>0.18421052631578946</v>
      </c>
      <c r="I22" s="17">
        <v>0.22857142857142856</v>
      </c>
      <c r="J22" s="14">
        <v>24</v>
      </c>
      <c r="K22" s="15">
        <v>14</v>
      </c>
      <c r="L22" s="16">
        <f t="shared" si="17"/>
        <v>3.9106145251396648E-2</v>
      </c>
      <c r="M22" s="17">
        <v>0.20833333333333334</v>
      </c>
      <c r="N22" s="14">
        <v>72</v>
      </c>
      <c r="O22" s="15">
        <v>44</v>
      </c>
      <c r="P22" s="16">
        <f t="shared" si="18"/>
        <v>0.12087912087912088</v>
      </c>
      <c r="Q22" s="17">
        <v>0.22222222222222221</v>
      </c>
      <c r="R22" s="14">
        <v>4375</v>
      </c>
      <c r="S22" s="15">
        <v>2622</v>
      </c>
      <c r="T22" s="16">
        <f t="shared" si="19"/>
        <v>0.1222206684379807</v>
      </c>
      <c r="U22" s="17">
        <v>0.19359999999999999</v>
      </c>
    </row>
    <row r="23" spans="1:21" ht="15.75" thickBot="1" x14ac:dyDescent="0.3">
      <c r="A23" s="25" t="s">
        <v>14</v>
      </c>
      <c r="B23" s="26">
        <v>29771</v>
      </c>
      <c r="C23" s="27">
        <v>18323</v>
      </c>
      <c r="D23" s="36">
        <f>SUM(D20:D22)</f>
        <v>1</v>
      </c>
      <c r="E23" s="28">
        <v>0.18487790131335863</v>
      </c>
      <c r="F23" s="26">
        <v>210</v>
      </c>
      <c r="G23" s="27">
        <v>114</v>
      </c>
      <c r="H23" s="36">
        <f>SUM(H20:H22)</f>
        <v>1</v>
      </c>
      <c r="I23" s="28">
        <v>0.26666666666666666</v>
      </c>
      <c r="J23" s="26">
        <v>583</v>
      </c>
      <c r="K23" s="27">
        <v>358</v>
      </c>
      <c r="L23" s="36">
        <f>SUM(L20:L22)</f>
        <v>1</v>
      </c>
      <c r="M23" s="28">
        <v>0.18524871355060035</v>
      </c>
      <c r="N23" s="26">
        <v>639</v>
      </c>
      <c r="O23" s="27">
        <v>364</v>
      </c>
      <c r="P23" s="36">
        <f>SUM(P20:P22)</f>
        <v>1</v>
      </c>
      <c r="Q23" s="28">
        <v>0.22378716744913929</v>
      </c>
      <c r="R23" s="26">
        <v>35889</v>
      </c>
      <c r="S23" s="27">
        <v>21453</v>
      </c>
      <c r="T23" s="36">
        <f>SUM(T20:T22)</f>
        <v>1</v>
      </c>
      <c r="U23" s="28">
        <v>0.19482292624481037</v>
      </c>
    </row>
    <row r="24" spans="1:21" ht="15.75" thickBot="1" x14ac:dyDescent="0.3">
      <c r="A24" s="5" t="s">
        <v>18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</row>
    <row r="25" spans="1:21" x14ac:dyDescent="0.25">
      <c r="A25" s="13" t="s">
        <v>11</v>
      </c>
      <c r="B25" s="14">
        <v>13264</v>
      </c>
      <c r="C25" s="15">
        <v>9083</v>
      </c>
      <c r="D25" s="16">
        <f>C25/C$28</f>
        <v>0.78831800034716193</v>
      </c>
      <c r="E25" s="17">
        <v>0.14874849215922797</v>
      </c>
      <c r="F25" s="19">
        <v>305</v>
      </c>
      <c r="G25" s="18">
        <v>154</v>
      </c>
      <c r="H25" s="16">
        <f>G25/G$28</f>
        <v>0.5049180327868853</v>
      </c>
      <c r="I25" s="17">
        <v>0.28852459016393445</v>
      </c>
      <c r="J25" s="19">
        <v>289</v>
      </c>
      <c r="K25" s="18">
        <v>189</v>
      </c>
      <c r="L25" s="16">
        <f>K25/K$28</f>
        <v>0.75903614457831325</v>
      </c>
      <c r="M25" s="17">
        <v>0.14878892733564014</v>
      </c>
      <c r="N25" s="19">
        <v>672</v>
      </c>
      <c r="O25" s="18">
        <v>364</v>
      </c>
      <c r="P25" s="16">
        <f>O25/O$28</f>
        <v>0.41410693970420931</v>
      </c>
      <c r="Q25" s="17">
        <v>0.2544642857142857</v>
      </c>
      <c r="R25" s="14">
        <v>16209</v>
      </c>
      <c r="S25" s="15">
        <v>10615</v>
      </c>
      <c r="T25" s="16">
        <f>S25/S$28</f>
        <v>0.7564851767388826</v>
      </c>
      <c r="U25" s="17">
        <v>0.1649700783515331</v>
      </c>
    </row>
    <row r="26" spans="1:21" x14ac:dyDescent="0.25">
      <c r="A26" s="13" t="s">
        <v>12</v>
      </c>
      <c r="B26" s="14">
        <v>2643</v>
      </c>
      <c r="C26" s="15">
        <v>1649</v>
      </c>
      <c r="D26" s="16">
        <f t="shared" ref="D26:D27" si="20">C26/C$28</f>
        <v>0.14311751432043049</v>
      </c>
      <c r="E26" s="17">
        <v>0.20279984865682937</v>
      </c>
      <c r="F26" s="19">
        <v>252</v>
      </c>
      <c r="G26" s="18">
        <v>129</v>
      </c>
      <c r="H26" s="16">
        <f t="shared" ref="H26:H27" si="21">G26/G$28</f>
        <v>0.42295081967213116</v>
      </c>
      <c r="I26" s="17">
        <v>0.27777777777777779</v>
      </c>
      <c r="J26" s="19">
        <v>89</v>
      </c>
      <c r="K26" s="18">
        <v>52</v>
      </c>
      <c r="L26" s="16">
        <f t="shared" ref="L26:L27" si="22">K26/K$28</f>
        <v>0.20883534136546184</v>
      </c>
      <c r="M26" s="17">
        <v>0.25842696629213485</v>
      </c>
      <c r="N26" s="19">
        <v>822</v>
      </c>
      <c r="O26" s="18">
        <v>460</v>
      </c>
      <c r="P26" s="16">
        <f t="shared" ref="P26:P27" si="23">O26/O$28</f>
        <v>0.5233219567690558</v>
      </c>
      <c r="Q26" s="17">
        <v>0.21654501216545013</v>
      </c>
      <c r="R26" s="14">
        <v>4167</v>
      </c>
      <c r="S26" s="15">
        <v>2443</v>
      </c>
      <c r="T26" s="16">
        <f t="shared" ref="T26:T27" si="24">S26/S$28</f>
        <v>0.17410205245153934</v>
      </c>
      <c r="U26" s="17">
        <v>0.22774178065754738</v>
      </c>
    </row>
    <row r="27" spans="1:21" x14ac:dyDescent="0.25">
      <c r="A27" s="13" t="s">
        <v>13</v>
      </c>
      <c r="B27" s="14">
        <v>1217</v>
      </c>
      <c r="C27" s="15">
        <v>790</v>
      </c>
      <c r="D27" s="16">
        <f t="shared" si="20"/>
        <v>6.8564485332407568E-2</v>
      </c>
      <c r="E27" s="17">
        <v>0.19063270336894</v>
      </c>
      <c r="F27" s="14">
        <v>39</v>
      </c>
      <c r="G27" s="15">
        <v>22</v>
      </c>
      <c r="H27" s="16">
        <f t="shared" si="21"/>
        <v>7.2131147540983612E-2</v>
      </c>
      <c r="I27" s="17">
        <v>0.30769230769230771</v>
      </c>
      <c r="J27" s="14">
        <v>13</v>
      </c>
      <c r="K27" s="15">
        <v>8</v>
      </c>
      <c r="L27" s="16">
        <f t="shared" si="22"/>
        <v>3.2128514056224897E-2</v>
      </c>
      <c r="M27" s="17">
        <v>0.15384615384615385</v>
      </c>
      <c r="N27" s="14">
        <v>90</v>
      </c>
      <c r="O27" s="15">
        <v>55</v>
      </c>
      <c r="P27" s="16">
        <f t="shared" si="23"/>
        <v>6.2571103526734922E-2</v>
      </c>
      <c r="Q27" s="17">
        <v>0.18888888888888888</v>
      </c>
      <c r="R27" s="14">
        <v>1547</v>
      </c>
      <c r="S27" s="15">
        <v>974</v>
      </c>
      <c r="T27" s="16">
        <f t="shared" si="24"/>
        <v>6.9412770809578112E-2</v>
      </c>
      <c r="U27" s="17">
        <v>0.19521654815772463</v>
      </c>
    </row>
    <row r="28" spans="1:21" ht="15.75" thickBot="1" x14ac:dyDescent="0.3">
      <c r="A28" s="25" t="s">
        <v>14</v>
      </c>
      <c r="B28" s="26">
        <v>17124</v>
      </c>
      <c r="C28" s="27">
        <v>11522</v>
      </c>
      <c r="D28" s="36">
        <f>SUM(D25:D27)</f>
        <v>1</v>
      </c>
      <c r="E28" s="28">
        <v>0.16006774118196684</v>
      </c>
      <c r="F28" s="26">
        <v>596</v>
      </c>
      <c r="G28" s="27">
        <v>305</v>
      </c>
      <c r="H28" s="36">
        <f>SUM(H25:H27)</f>
        <v>1</v>
      </c>
      <c r="I28" s="28">
        <v>0.28523489932885904</v>
      </c>
      <c r="J28" s="26">
        <v>391</v>
      </c>
      <c r="K28" s="27">
        <v>249</v>
      </c>
      <c r="L28" s="36">
        <f>SUM(L25:L27)</f>
        <v>1</v>
      </c>
      <c r="M28" s="28">
        <v>0.17391304347826086</v>
      </c>
      <c r="N28" s="26">
        <v>1584</v>
      </c>
      <c r="O28" s="27">
        <v>879</v>
      </c>
      <c r="P28" s="36">
        <f>SUM(P25:P27)</f>
        <v>1</v>
      </c>
      <c r="Q28" s="28">
        <v>0.23106060606060605</v>
      </c>
      <c r="R28" s="26">
        <v>21923</v>
      </c>
      <c r="S28" s="27">
        <v>14032</v>
      </c>
      <c r="T28" s="36">
        <f>SUM(T25:T27)</f>
        <v>1</v>
      </c>
      <c r="U28" s="28">
        <v>0.17903571591479267</v>
      </c>
    </row>
    <row r="29" spans="1:21" ht="15.75" thickBot="1" x14ac:dyDescent="0.3">
      <c r="A29" s="5" t="s">
        <v>19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7"/>
    </row>
    <row r="30" spans="1:21" x14ac:dyDescent="0.25">
      <c r="A30" s="29" t="s">
        <v>11</v>
      </c>
      <c r="B30" s="30">
        <v>9533</v>
      </c>
      <c r="C30" s="31">
        <v>6095</v>
      </c>
      <c r="D30" s="32">
        <f>C30/C$33</f>
        <v>0.81757209926224006</v>
      </c>
      <c r="E30" s="33">
        <v>0.19479702087485576</v>
      </c>
      <c r="F30" s="34">
        <v>42</v>
      </c>
      <c r="G30" s="35">
        <v>25</v>
      </c>
      <c r="H30" s="32">
        <f>G30/G$33</f>
        <v>0.625</v>
      </c>
      <c r="I30" s="33">
        <v>0.26190476190476192</v>
      </c>
      <c r="J30" s="34">
        <v>132</v>
      </c>
      <c r="K30" s="35">
        <v>89</v>
      </c>
      <c r="L30" s="32">
        <f>K30/K$33</f>
        <v>0.93684210526315792</v>
      </c>
      <c r="M30" s="33">
        <v>0.16666666666666666</v>
      </c>
      <c r="N30" s="34">
        <v>109</v>
      </c>
      <c r="O30" s="35">
        <v>71</v>
      </c>
      <c r="P30" s="32">
        <f>O30/O$33</f>
        <v>0.78021978021978022</v>
      </c>
      <c r="Q30" s="33">
        <v>0.13761467889908258</v>
      </c>
      <c r="R30" s="30">
        <v>11154</v>
      </c>
      <c r="S30" s="31">
        <v>7019</v>
      </c>
      <c r="T30" s="32">
        <f>S30/S$33</f>
        <v>0.81997663551401867</v>
      </c>
      <c r="U30" s="33">
        <v>0.19992827685135378</v>
      </c>
    </row>
    <row r="31" spans="1:21" x14ac:dyDescent="0.25">
      <c r="A31" s="13" t="s">
        <v>12</v>
      </c>
      <c r="B31" s="14">
        <v>979</v>
      </c>
      <c r="C31" s="18">
        <v>516</v>
      </c>
      <c r="D31" s="16">
        <f t="shared" ref="D31:D32" si="25">C31/C$33</f>
        <v>6.9215291750503019E-2</v>
      </c>
      <c r="E31" s="17">
        <v>0.29111338100102147</v>
      </c>
      <c r="F31" s="19">
        <v>13</v>
      </c>
      <c r="G31" s="18">
        <v>6</v>
      </c>
      <c r="H31" s="16">
        <f t="shared" ref="H31:H32" si="26">G31/G$33</f>
        <v>0.15</v>
      </c>
      <c r="I31" s="17">
        <v>0.30769230769230771</v>
      </c>
      <c r="J31" s="19">
        <v>11</v>
      </c>
      <c r="K31" s="18">
        <v>5</v>
      </c>
      <c r="L31" s="16">
        <f t="shared" ref="L31:L32" si="27">K31/K$33</f>
        <v>5.2631578947368418E-2</v>
      </c>
      <c r="M31" s="17">
        <v>0.36363636363636365</v>
      </c>
      <c r="N31" s="19">
        <v>18</v>
      </c>
      <c r="O31" s="18">
        <v>8</v>
      </c>
      <c r="P31" s="16">
        <f t="shared" ref="P31:P32" si="28">O31/O$33</f>
        <v>8.7912087912087919E-2</v>
      </c>
      <c r="Q31" s="17">
        <v>0.33333333333333331</v>
      </c>
      <c r="R31" s="14">
        <v>1143</v>
      </c>
      <c r="S31" s="18">
        <v>589</v>
      </c>
      <c r="T31" s="16">
        <f t="shared" ref="T31:T32" si="29">S31/S$33</f>
        <v>6.8808411214953277E-2</v>
      </c>
      <c r="U31" s="17">
        <v>0.30446194225721784</v>
      </c>
    </row>
    <row r="32" spans="1:21" x14ac:dyDescent="0.25">
      <c r="A32" s="13" t="s">
        <v>13</v>
      </c>
      <c r="B32" s="14">
        <v>1226</v>
      </c>
      <c r="C32" s="15">
        <v>844</v>
      </c>
      <c r="D32" s="16">
        <f t="shared" si="25"/>
        <v>0.11321260898725688</v>
      </c>
      <c r="E32" s="17">
        <v>0.16476345840130505</v>
      </c>
      <c r="F32" s="14">
        <v>14</v>
      </c>
      <c r="G32" s="15">
        <v>9</v>
      </c>
      <c r="H32" s="16">
        <f t="shared" si="26"/>
        <v>0.22500000000000001</v>
      </c>
      <c r="I32" s="17">
        <v>0.21428571428571427</v>
      </c>
      <c r="J32" s="14">
        <v>2</v>
      </c>
      <c r="K32" s="15">
        <v>1</v>
      </c>
      <c r="L32" s="16">
        <f t="shared" si="27"/>
        <v>1.0526315789473684E-2</v>
      </c>
      <c r="M32" s="17">
        <v>0</v>
      </c>
      <c r="N32" s="14">
        <v>19</v>
      </c>
      <c r="O32" s="15">
        <v>12</v>
      </c>
      <c r="P32" s="16">
        <f t="shared" si="28"/>
        <v>0.13186813186813187</v>
      </c>
      <c r="Q32" s="17">
        <v>5.2631578947368418E-2</v>
      </c>
      <c r="R32" s="14">
        <v>1415</v>
      </c>
      <c r="S32" s="15">
        <v>952</v>
      </c>
      <c r="T32" s="16">
        <f t="shared" si="29"/>
        <v>0.11121495327102804</v>
      </c>
      <c r="U32" s="17">
        <v>0.16819787985865725</v>
      </c>
    </row>
    <row r="33" spans="1:21" ht="15.75" thickBot="1" x14ac:dyDescent="0.3">
      <c r="A33" s="25" t="s">
        <v>14</v>
      </c>
      <c r="B33" s="26">
        <v>11738</v>
      </c>
      <c r="C33" s="27">
        <v>7455</v>
      </c>
      <c r="D33" s="36">
        <f>SUM(D30:D32)</f>
        <v>1</v>
      </c>
      <c r="E33" s="28">
        <v>0.19969330379962516</v>
      </c>
      <c r="F33" s="26">
        <v>69</v>
      </c>
      <c r="G33" s="27">
        <v>40</v>
      </c>
      <c r="H33" s="36">
        <f>SUM(H30:H32)</f>
        <v>1</v>
      </c>
      <c r="I33" s="28">
        <v>0.2608695652173913</v>
      </c>
      <c r="J33" s="26">
        <v>145</v>
      </c>
      <c r="K33" s="27">
        <v>95</v>
      </c>
      <c r="L33" s="36">
        <f>SUM(L30:L32)</f>
        <v>1</v>
      </c>
      <c r="M33" s="28">
        <v>0.1793103448275862</v>
      </c>
      <c r="N33" s="26">
        <v>146</v>
      </c>
      <c r="O33" s="27">
        <v>91</v>
      </c>
      <c r="P33" s="36">
        <f>SUM(P30:P32)</f>
        <v>1</v>
      </c>
      <c r="Q33" s="28">
        <v>0.15068493150684931</v>
      </c>
      <c r="R33" s="26">
        <v>13712</v>
      </c>
      <c r="S33" s="27">
        <v>8560</v>
      </c>
      <c r="T33" s="36">
        <f>SUM(T30:T32)</f>
        <v>1</v>
      </c>
      <c r="U33" s="28">
        <v>0.20536756126021002</v>
      </c>
    </row>
    <row r="34" spans="1:21" s="49" customFormat="1" x14ac:dyDescent="0.25">
      <c r="A34" s="51" t="s">
        <v>25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s="49" customFormat="1" ht="15" customHeight="1" x14ac:dyDescent="0.25">
      <c r="A35" s="52" t="s">
        <v>21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1" s="49" customFormat="1" ht="15" customHeight="1" x14ac:dyDescent="0.25">
      <c r="A36" s="53" t="s">
        <v>24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 x14ac:dyDescent="0.25">
      <c r="A37" s="37" t="s">
        <v>28</v>
      </c>
      <c r="B37" s="38"/>
      <c r="C37" s="38"/>
      <c r="D37" s="38"/>
      <c r="E37" s="38"/>
      <c r="F37" s="38"/>
      <c r="G37" s="38"/>
      <c r="H37" s="38"/>
      <c r="I37" s="38"/>
      <c r="J37" s="39"/>
      <c r="K37" s="38"/>
      <c r="L37" s="38"/>
      <c r="M37" s="38"/>
      <c r="N37" s="1"/>
      <c r="O37" s="1"/>
      <c r="P37" s="1"/>
      <c r="Q37" s="1"/>
      <c r="R37" s="1"/>
      <c r="S37" s="1"/>
      <c r="T37" s="1"/>
      <c r="U37" s="1"/>
    </row>
  </sheetData>
  <mergeCells count="8">
    <mergeCell ref="A34:U34"/>
    <mergeCell ref="A35:U35"/>
    <mergeCell ref="A36:U36"/>
    <mergeCell ref="R3:U3"/>
    <mergeCell ref="B3:E3"/>
    <mergeCell ref="F3:I3"/>
    <mergeCell ref="J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6_NE_2014</vt:lpstr>
      <vt:lpstr>Report6_states_2014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New England Home Mortgage Loans by Type of Loan and Race/Ethnicity</dc:title>
  <dc:creator>BOSFederalReserveBankofBoston@bos.frb.org</dc:creator>
  <cp:lastModifiedBy>Higgins, Amy</cp:lastModifiedBy>
  <dcterms:created xsi:type="dcterms:W3CDTF">2014-04-29T18:35:15Z</dcterms:created>
  <dcterms:modified xsi:type="dcterms:W3CDTF">2016-04-19T13:44:29Z</dcterms:modified>
</cp:coreProperties>
</file>