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480" yWindow="30" windowWidth="19035" windowHeight="9750" activeTab="1"/>
  </bookViews>
  <sheets>
    <sheet name="LMI tract_orig" sheetId="1" r:id="rId1"/>
    <sheet name="2014 - tract Loan Type" sheetId="2" r:id="rId2"/>
  </sheets>
  <calcPr calcId="145621"/>
</workbook>
</file>

<file path=xl/calcChain.xml><?xml version="1.0" encoding="utf-8"?>
<calcChain xmlns="http://schemas.openxmlformats.org/spreadsheetml/2006/main">
  <c r="K29" i="2" l="1"/>
  <c r="K28" i="2"/>
  <c r="K25" i="2"/>
  <c r="K24" i="2"/>
  <c r="K21" i="2"/>
  <c r="K20" i="2"/>
  <c r="K17" i="2"/>
  <c r="K16" i="2"/>
  <c r="K13" i="2"/>
  <c r="K12" i="2"/>
  <c r="K9" i="2"/>
  <c r="K8" i="2"/>
  <c r="P29" i="2"/>
  <c r="P28" i="2"/>
  <c r="P25" i="2"/>
  <c r="P24" i="2"/>
  <c r="P21" i="2"/>
  <c r="P20" i="2"/>
  <c r="P17" i="2"/>
  <c r="P16" i="2"/>
  <c r="P13" i="2"/>
  <c r="P12" i="2"/>
  <c r="P9" i="2"/>
  <c r="P8" i="2"/>
  <c r="P5" i="2"/>
  <c r="P4" i="2"/>
  <c r="O30" i="2"/>
  <c r="N30" i="2"/>
  <c r="M30" i="2"/>
  <c r="L30" i="2"/>
  <c r="O26" i="2"/>
  <c r="N26" i="2"/>
  <c r="M26" i="2"/>
  <c r="L26" i="2"/>
  <c r="O22" i="2"/>
  <c r="N22" i="2"/>
  <c r="M22" i="2"/>
  <c r="L22" i="2"/>
  <c r="O18" i="2"/>
  <c r="N18" i="2"/>
  <c r="M18" i="2"/>
  <c r="L18" i="2"/>
  <c r="O14" i="2"/>
  <c r="N14" i="2"/>
  <c r="M14" i="2"/>
  <c r="L14" i="2"/>
  <c r="O10" i="2"/>
  <c r="N10" i="2"/>
  <c r="M10" i="2"/>
  <c r="L10" i="2"/>
  <c r="O6" i="2"/>
  <c r="N6" i="2"/>
  <c r="M6" i="2"/>
  <c r="L6" i="2"/>
  <c r="J30" i="2"/>
  <c r="I30" i="2"/>
  <c r="H30" i="2"/>
  <c r="G30" i="2"/>
  <c r="J26" i="2"/>
  <c r="I26" i="2"/>
  <c r="H26" i="2"/>
  <c r="G26" i="2"/>
  <c r="J22" i="2"/>
  <c r="I22" i="2"/>
  <c r="H22" i="2"/>
  <c r="G22" i="2"/>
  <c r="J18" i="2"/>
  <c r="I18" i="2"/>
  <c r="H18" i="2"/>
  <c r="G18" i="2"/>
  <c r="J14" i="2"/>
  <c r="I14" i="2"/>
  <c r="H14" i="2"/>
  <c r="G14" i="2"/>
  <c r="J10" i="2"/>
  <c r="I10" i="2"/>
  <c r="H10" i="2"/>
  <c r="G10" i="2"/>
  <c r="J6" i="2"/>
  <c r="I6" i="2"/>
  <c r="H6" i="2"/>
  <c r="G6" i="2"/>
  <c r="K5" i="2"/>
  <c r="K4" i="2"/>
  <c r="F29" i="2"/>
  <c r="F28" i="2"/>
  <c r="F25" i="2"/>
  <c r="F24" i="2"/>
  <c r="F21" i="2"/>
  <c r="F20" i="2"/>
  <c r="F17" i="2"/>
  <c r="F16" i="2"/>
  <c r="F13" i="2"/>
  <c r="F12" i="2"/>
  <c r="F9" i="2"/>
  <c r="F8" i="2"/>
  <c r="E30" i="2"/>
  <c r="D30" i="2"/>
  <c r="C30" i="2"/>
  <c r="B30" i="2"/>
  <c r="E26" i="2"/>
  <c r="D26" i="2"/>
  <c r="C26" i="2"/>
  <c r="B26" i="2"/>
  <c r="E22" i="2"/>
  <c r="D22" i="2"/>
  <c r="C22" i="2"/>
  <c r="B22" i="2"/>
  <c r="E18" i="2"/>
  <c r="D18" i="2"/>
  <c r="C18" i="2"/>
  <c r="B18" i="2"/>
  <c r="E14" i="2"/>
  <c r="D14" i="2"/>
  <c r="C14" i="2"/>
  <c r="B14" i="2"/>
  <c r="E10" i="2"/>
  <c r="D10" i="2"/>
  <c r="C10" i="2"/>
  <c r="B10" i="2"/>
  <c r="C6" i="2"/>
  <c r="D6" i="2"/>
  <c r="E6" i="2"/>
  <c r="B6" i="2"/>
  <c r="F5" i="2"/>
  <c r="F4" i="2"/>
  <c r="P29" i="1"/>
  <c r="P28" i="1"/>
  <c r="N28" i="1" s="1"/>
  <c r="P25" i="1"/>
  <c r="N25" i="1" s="1"/>
  <c r="P24" i="1"/>
  <c r="N24" i="1" s="1"/>
  <c r="P21" i="1"/>
  <c r="N21" i="1" s="1"/>
  <c r="P20" i="1"/>
  <c r="N20" i="1" s="1"/>
  <c r="P17" i="1"/>
  <c r="P16" i="1"/>
  <c r="N16" i="1" s="1"/>
  <c r="P13" i="1"/>
  <c r="N13" i="1" s="1"/>
  <c r="P12" i="1"/>
  <c r="N12" i="1" s="1"/>
  <c r="P9" i="1"/>
  <c r="N9" i="1" s="1"/>
  <c r="P8" i="1"/>
  <c r="N8" i="1" s="1"/>
  <c r="N29" i="1"/>
  <c r="N17" i="1"/>
  <c r="O30" i="1"/>
  <c r="M30" i="1"/>
  <c r="L30" i="1"/>
  <c r="O26" i="1"/>
  <c r="M26" i="1"/>
  <c r="L26" i="1"/>
  <c r="O22" i="1"/>
  <c r="M22" i="1"/>
  <c r="L22" i="1"/>
  <c r="O18" i="1"/>
  <c r="M18" i="1"/>
  <c r="L18" i="1"/>
  <c r="O14" i="1"/>
  <c r="M14" i="1"/>
  <c r="L14" i="1"/>
  <c r="O10" i="1"/>
  <c r="M10" i="1"/>
  <c r="L10" i="1"/>
  <c r="N6" i="1"/>
  <c r="N5" i="1"/>
  <c r="N4" i="1"/>
  <c r="P6" i="1"/>
  <c r="O6" i="1"/>
  <c r="M6" i="1"/>
  <c r="L6" i="1"/>
  <c r="P5" i="1"/>
  <c r="P4" i="1"/>
  <c r="K29" i="1"/>
  <c r="I29" i="1" s="1"/>
  <c r="K28" i="1"/>
  <c r="I28" i="1" s="1"/>
  <c r="K25" i="1"/>
  <c r="K24" i="1"/>
  <c r="I24" i="1" s="1"/>
  <c r="K21" i="1"/>
  <c r="I21" i="1" s="1"/>
  <c r="K20" i="1"/>
  <c r="I20" i="1" s="1"/>
  <c r="K17" i="1"/>
  <c r="I17" i="1" s="1"/>
  <c r="K16" i="1"/>
  <c r="I16" i="1" s="1"/>
  <c r="K13" i="1"/>
  <c r="I13" i="1" s="1"/>
  <c r="K12" i="1"/>
  <c r="K9" i="1"/>
  <c r="I9" i="1" s="1"/>
  <c r="K8" i="1"/>
  <c r="I8" i="1" s="1"/>
  <c r="I25" i="1"/>
  <c r="I12" i="1"/>
  <c r="J30" i="1"/>
  <c r="H30" i="1"/>
  <c r="G30" i="1"/>
  <c r="J26" i="1"/>
  <c r="H26" i="1"/>
  <c r="G26" i="1"/>
  <c r="J22" i="1"/>
  <c r="H22" i="1"/>
  <c r="G22" i="1"/>
  <c r="J18" i="1"/>
  <c r="H18" i="1"/>
  <c r="G18" i="1"/>
  <c r="J14" i="1"/>
  <c r="H14" i="1"/>
  <c r="G14" i="1"/>
  <c r="J10" i="1"/>
  <c r="H10" i="1"/>
  <c r="G10" i="1"/>
  <c r="I5" i="1"/>
  <c r="I4" i="1"/>
  <c r="I6" i="1"/>
  <c r="K6" i="1"/>
  <c r="K5" i="1"/>
  <c r="K4" i="1"/>
  <c r="J6" i="1"/>
  <c r="H6" i="1"/>
  <c r="G6" i="1"/>
  <c r="F29" i="1"/>
  <c r="F28" i="1"/>
  <c r="D28" i="1" s="1"/>
  <c r="F25" i="1"/>
  <c r="D25" i="1" s="1"/>
  <c r="F24" i="1"/>
  <c r="D24" i="1" s="1"/>
  <c r="F21" i="1"/>
  <c r="D21" i="1" s="1"/>
  <c r="F20" i="1"/>
  <c r="D20" i="1" s="1"/>
  <c r="F17" i="1"/>
  <c r="D17" i="1" s="1"/>
  <c r="F16" i="1"/>
  <c r="D16" i="1" s="1"/>
  <c r="F13" i="1"/>
  <c r="D13" i="1" s="1"/>
  <c r="F12" i="1"/>
  <c r="D12" i="1" s="1"/>
  <c r="F9" i="1"/>
  <c r="F8" i="1"/>
  <c r="D29" i="1"/>
  <c r="D9" i="1"/>
  <c r="D8" i="1"/>
  <c r="E30" i="1"/>
  <c r="C30" i="1"/>
  <c r="B30" i="1"/>
  <c r="F30" i="1" s="1"/>
  <c r="D30" i="1" s="1"/>
  <c r="E26" i="1"/>
  <c r="C26" i="1"/>
  <c r="B26" i="1"/>
  <c r="E22" i="1"/>
  <c r="C22" i="1"/>
  <c r="B22" i="1"/>
  <c r="E18" i="1"/>
  <c r="C18" i="1"/>
  <c r="B18" i="1"/>
  <c r="E14" i="1"/>
  <c r="C14" i="1"/>
  <c r="B14" i="1"/>
  <c r="E10" i="1"/>
  <c r="C10" i="1"/>
  <c r="B10" i="1"/>
  <c r="F10" i="2" l="1"/>
  <c r="F6" i="2"/>
  <c r="K6" i="2"/>
  <c r="K14" i="2"/>
  <c r="P30" i="2"/>
  <c r="P26" i="2"/>
  <c r="P22" i="2"/>
  <c r="P18" i="2"/>
  <c r="P14" i="2"/>
  <c r="P10" i="2"/>
  <c r="P6" i="2"/>
  <c r="K30" i="2"/>
  <c r="K26" i="2"/>
  <c r="K22" i="2"/>
  <c r="K18" i="2"/>
  <c r="K10" i="2"/>
  <c r="F30" i="2"/>
  <c r="F26" i="2"/>
  <c r="F22" i="2"/>
  <c r="F18" i="2"/>
  <c r="F14" i="2"/>
  <c r="P30" i="1"/>
  <c r="N30" i="1" s="1"/>
  <c r="P26" i="1"/>
  <c r="N26" i="1" s="1"/>
  <c r="P22" i="1"/>
  <c r="N22" i="1" s="1"/>
  <c r="P18" i="1"/>
  <c r="N18" i="1" s="1"/>
  <c r="P14" i="1"/>
  <c r="N14" i="1" s="1"/>
  <c r="P10" i="1"/>
  <c r="N10" i="1" s="1"/>
  <c r="K30" i="1"/>
  <c r="K26" i="1"/>
  <c r="I26" i="1" s="1"/>
  <c r="K22" i="1"/>
  <c r="I22" i="1" s="1"/>
  <c r="K18" i="1"/>
  <c r="K14" i="1"/>
  <c r="K10" i="1"/>
  <c r="I10" i="1" s="1"/>
  <c r="I30" i="1"/>
  <c r="I18" i="1"/>
  <c r="I14" i="1"/>
  <c r="F18" i="1"/>
  <c r="D18" i="1" s="1"/>
  <c r="F14" i="1"/>
  <c r="D14" i="1" s="1"/>
  <c r="F26" i="1"/>
  <c r="D26" i="1" s="1"/>
  <c r="F22" i="1"/>
  <c r="D22" i="1" s="1"/>
  <c r="F10" i="1"/>
  <c r="D10" i="1" s="1"/>
  <c r="F5" i="1" l="1"/>
  <c r="D5" i="1" s="1"/>
  <c r="F4" i="1"/>
  <c r="D4" i="1" s="1"/>
  <c r="E6" i="1"/>
  <c r="C6" i="1"/>
  <c r="B6" i="1"/>
  <c r="F6" i="1" s="1"/>
  <c r="D6" i="1" l="1"/>
</calcChain>
</file>

<file path=xl/sharedStrings.xml><?xml version="1.0" encoding="utf-8"?>
<sst xmlns="http://schemas.openxmlformats.org/spreadsheetml/2006/main" count="281" uniqueCount="28">
  <si>
    <t>Low and moderate income (LMI) census tracts are are tracts with median family income below 80 % of the MSA median income</t>
  </si>
  <si>
    <t>NOTE: Tables include only first-lien loans for owner-occupied homes. The data exclude junior-lien loans, all loans for multi-family properties, and all loans for non-owner-occupied homes.</t>
  </si>
  <si>
    <t>Total</t>
  </si>
  <si>
    <t>LMI</t>
  </si>
  <si>
    <t>Non-LMI</t>
  </si>
  <si>
    <t>Other</t>
  </si>
  <si>
    <t>Denial Rate</t>
  </si>
  <si>
    <t>Denied</t>
  </si>
  <si>
    <t>Originated</t>
  </si>
  <si>
    <t>Vermont</t>
  </si>
  <si>
    <t>Rhode Island</t>
  </si>
  <si>
    <t xml:space="preserve">Non-LMI </t>
  </si>
  <si>
    <t>New Hampshire</t>
  </si>
  <si>
    <t>Massachusetts</t>
  </si>
  <si>
    <t>Maine</t>
  </si>
  <si>
    <t xml:space="preserve">LMI </t>
  </si>
  <si>
    <t>Connecticut</t>
  </si>
  <si>
    <t>New England</t>
  </si>
  <si>
    <t>Refinance</t>
  </si>
  <si>
    <t>Purchase</t>
  </si>
  <si>
    <t>Geographic Area</t>
  </si>
  <si>
    <t>Conventional</t>
  </si>
  <si>
    <t>FHA</t>
  </si>
  <si>
    <t>VA</t>
  </si>
  <si>
    <t>FSA</t>
  </si>
  <si>
    <t>2014 New England Home Mortgage Loans, Originations and Denials by Census Tract Income</t>
  </si>
  <si>
    <t>Source: 2014 HMDA. Data compiled by the Federal Reserve Bank of Boston.</t>
  </si>
  <si>
    <t xml:space="preserve">2014 New England Home Mortgage Loans by Type of Loan and Census Tract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</si>
</sst>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6337778862885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/>
      <right style="thick">
        <color theme="1" tint="0.499984740745262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</cellStyleXfs>
  <cellXfs count="57">
    <xf numFmtId="0" fontId="0" fillId="0" borderId="0" xfId="0"/>
    <xf numFmtId="0" fontId="5" fillId="0" borderId="0" xfId="0" applyFont="1"/>
    <xf numFmtId="0" fontId="6" fillId="0" borderId="0" xfId="0" applyFont="1"/>
    <xf numFmtId="3" fontId="7" fillId="4" borderId="2" xfId="4" applyNumberFormat="1" applyFont="1" applyFill="1" applyBorder="1"/>
    <xf numFmtId="3" fontId="7" fillId="4" borderId="3" xfId="4" applyNumberFormat="1" applyFont="1" applyFill="1" applyBorder="1"/>
    <xf numFmtId="164" fontId="3" fillId="4" borderId="3" xfId="1" applyNumberFormat="1" applyFont="1" applyFill="1" applyBorder="1"/>
    <xf numFmtId="0" fontId="7" fillId="4" borderId="2" xfId="4" applyFont="1" applyFill="1" applyBorder="1"/>
    <xf numFmtId="3" fontId="0" fillId="4" borderId="4" xfId="0" applyNumberFormat="1" applyFill="1" applyBorder="1"/>
    <xf numFmtId="0" fontId="0" fillId="0" borderId="0" xfId="0" applyBorder="1"/>
    <xf numFmtId="164" fontId="0" fillId="0" borderId="0" xfId="1" applyNumberFormat="1" applyFont="1" applyBorder="1"/>
    <xf numFmtId="3" fontId="3" fillId="4" borderId="4" xfId="0" applyNumberFormat="1" applyFont="1" applyFill="1" applyBorder="1"/>
    <xf numFmtId="3" fontId="0" fillId="0" borderId="0" xfId="0" applyNumberFormat="1" applyBorder="1"/>
    <xf numFmtId="0" fontId="8" fillId="0" borderId="4" xfId="0" applyFont="1" applyBorder="1"/>
    <xf numFmtId="0" fontId="4" fillId="5" borderId="4" xfId="3" applyFill="1" applyBorder="1"/>
    <xf numFmtId="0" fontId="4" fillId="5" borderId="0" xfId="3" applyFill="1" applyBorder="1"/>
    <xf numFmtId="0" fontId="4" fillId="5" borderId="4" xfId="3" applyFont="1" applyFill="1" applyBorder="1"/>
    <xf numFmtId="3" fontId="7" fillId="4" borderId="4" xfId="4" applyNumberFormat="1" applyFont="1" applyFill="1" applyBorder="1"/>
    <xf numFmtId="3" fontId="7" fillId="4" borderId="0" xfId="4" applyNumberFormat="1" applyFont="1" applyFill="1" applyBorder="1"/>
    <xf numFmtId="164" fontId="3" fillId="4" borderId="0" xfId="1" applyNumberFormat="1" applyFont="1" applyFill="1" applyBorder="1"/>
    <xf numFmtId="0" fontId="7" fillId="4" borderId="4" xfId="4" applyFont="1" applyFill="1" applyBorder="1"/>
    <xf numFmtId="0" fontId="4" fillId="5" borderId="0" xfId="3" applyFont="1" applyFill="1" applyBorder="1"/>
    <xf numFmtId="0" fontId="9" fillId="5" borderId="0" xfId="2" applyFont="1" applyFill="1" applyBorder="1"/>
    <xf numFmtId="0" fontId="10" fillId="0" borderId="0" xfId="0" applyFont="1"/>
    <xf numFmtId="0" fontId="3" fillId="0" borderId="0" xfId="0" applyFont="1"/>
    <xf numFmtId="0" fontId="9" fillId="5" borderId="4" xfId="2" applyFont="1" applyFill="1" applyBorder="1"/>
    <xf numFmtId="0" fontId="0" fillId="0" borderId="0" xfId="0" applyFont="1"/>
    <xf numFmtId="0" fontId="0" fillId="0" borderId="4" xfId="0" applyBorder="1"/>
    <xf numFmtId="0" fontId="3" fillId="4" borderId="4" xfId="4" applyFont="1" applyFill="1" applyBorder="1"/>
    <xf numFmtId="3" fontId="3" fillId="4" borderId="0" xfId="4" applyNumberFormat="1" applyFont="1" applyFill="1" applyBorder="1"/>
    <xf numFmtId="3" fontId="3" fillId="4" borderId="4" xfId="4" applyNumberFormat="1" applyFont="1" applyFill="1" applyBorder="1"/>
    <xf numFmtId="0" fontId="3" fillId="4" borderId="4" xfId="0" applyFont="1" applyFill="1" applyBorder="1"/>
    <xf numFmtId="0" fontId="3" fillId="4" borderId="2" xfId="4" applyFont="1" applyFill="1" applyBorder="1"/>
    <xf numFmtId="3" fontId="3" fillId="4" borderId="3" xfId="4" applyNumberFormat="1" applyFont="1" applyFill="1" applyBorder="1"/>
    <xf numFmtId="3" fontId="3" fillId="4" borderId="2" xfId="4" applyNumberFormat="1" applyFont="1" applyFill="1" applyBorder="1"/>
    <xf numFmtId="0" fontId="7" fillId="4" borderId="3" xfId="4" applyFont="1" applyFill="1" applyBorder="1"/>
    <xf numFmtId="0" fontId="3" fillId="4" borderId="0" xfId="4" applyFont="1" applyFill="1" applyBorder="1"/>
    <xf numFmtId="0" fontId="3" fillId="4" borderId="3" xfId="4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3" fontId="0" fillId="0" borderId="0" xfId="0" applyNumberFormat="1" applyBorder="1"/>
    <xf numFmtId="3" fontId="0" fillId="0" borderId="0" xfId="0" applyNumberFormat="1" applyFill="1" applyBorder="1"/>
    <xf numFmtId="0" fontId="9" fillId="0" borderId="0" xfId="2" applyFont="1" applyFill="1" applyBorder="1"/>
    <xf numFmtId="0" fontId="4" fillId="0" borderId="0" xfId="3" applyFont="1" applyFill="1" applyBorder="1"/>
    <xf numFmtId="0" fontId="4" fillId="0" borderId="0" xfId="3" applyFill="1" applyBorder="1"/>
    <xf numFmtId="164" fontId="0" fillId="0" borderId="0" xfId="1" applyNumberFormat="1" applyFont="1" applyFill="1" applyBorder="1"/>
    <xf numFmtId="3" fontId="7" fillId="0" borderId="0" xfId="4" applyNumberFormat="1" applyFont="1" applyFill="1" applyBorder="1"/>
    <xf numFmtId="164" fontId="3" fillId="0" borderId="0" xfId="1" applyNumberFormat="1" applyFont="1" applyFill="1" applyBorder="1"/>
    <xf numFmtId="0" fontId="8" fillId="0" borderId="0" xfId="0" applyFont="1" applyFill="1" applyBorder="1"/>
    <xf numFmtId="165" fontId="0" fillId="0" borderId="0" xfId="0" applyNumberFormat="1" applyFill="1" applyBorder="1"/>
    <xf numFmtId="0" fontId="7" fillId="0" borderId="0" xfId="4" applyFont="1" applyFill="1" applyBorder="1"/>
    <xf numFmtId="0" fontId="10" fillId="0" borderId="0" xfId="0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Alignment="1">
      <alignment horizontal="left" wrapText="1"/>
    </xf>
    <xf numFmtId="0" fontId="6" fillId="0" borderId="0" xfId="0" applyFont="1" applyFill="1" applyBorder="1" applyAlignment="1">
      <alignment horizontal="left" wrapText="1"/>
    </xf>
  </cellXfs>
  <cellStyles count="6">
    <cellStyle name="40% - Accent1" xfId="4" builtinId="31"/>
    <cellStyle name="40% - Accent1 2" xfId="5"/>
    <cellStyle name="Accent1" xfId="3" builtinId="29"/>
    <cellStyle name="Heading 1" xfId="2" builtinId="16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workbookViewId="0">
      <selection activeCell="C36" sqref="C36"/>
    </sheetView>
  </sheetViews>
  <sheetFormatPr defaultRowHeight="15" x14ac:dyDescent="0.25"/>
  <cols>
    <col min="1" max="1" width="21.85546875" customWidth="1"/>
    <col min="2" max="2" width="12.42578125" customWidth="1"/>
    <col min="3" max="3" width="13" bestFit="1" customWidth="1"/>
    <col min="4" max="4" width="11.140625" customWidth="1"/>
    <col min="6" max="6" width="10.28515625" customWidth="1"/>
    <col min="7" max="7" width="12.140625" customWidth="1"/>
    <col min="9" max="9" width="11.5703125" customWidth="1"/>
    <col min="12" max="12" width="12.28515625" customWidth="1"/>
    <col min="14" max="14" width="11.42578125" customWidth="1"/>
    <col min="18" max="18" width="9.140625" style="8"/>
    <col min="19" max="16384" width="9.140625" style="38"/>
  </cols>
  <sheetData>
    <row r="1" spans="1:34" ht="15.75" x14ac:dyDescent="0.25">
      <c r="A1" s="22" t="s">
        <v>25</v>
      </c>
      <c r="S1" s="50"/>
    </row>
    <row r="2" spans="1:34" ht="19.5" x14ac:dyDescent="0.3">
      <c r="A2" s="21" t="s">
        <v>20</v>
      </c>
      <c r="B2" s="21" t="s">
        <v>2</v>
      </c>
      <c r="C2" s="21"/>
      <c r="D2" s="21"/>
      <c r="E2" s="21"/>
      <c r="F2" s="21"/>
      <c r="G2" s="21" t="s">
        <v>19</v>
      </c>
      <c r="H2" s="21"/>
      <c r="I2" s="21"/>
      <c r="J2" s="21"/>
      <c r="K2" s="21"/>
      <c r="L2" s="21" t="s">
        <v>18</v>
      </c>
      <c r="M2" s="21"/>
      <c r="N2" s="21"/>
      <c r="O2" s="21"/>
      <c r="P2" s="2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34" x14ac:dyDescent="0.25">
      <c r="A3" s="20" t="s">
        <v>17</v>
      </c>
      <c r="B3" s="14" t="s">
        <v>8</v>
      </c>
      <c r="C3" s="14" t="s">
        <v>7</v>
      </c>
      <c r="D3" s="14" t="s">
        <v>6</v>
      </c>
      <c r="E3" s="14" t="s">
        <v>5</v>
      </c>
      <c r="F3" s="14" t="s">
        <v>2</v>
      </c>
      <c r="G3" s="14" t="s">
        <v>8</v>
      </c>
      <c r="H3" s="14" t="s">
        <v>7</v>
      </c>
      <c r="I3" s="14" t="s">
        <v>6</v>
      </c>
      <c r="J3" s="14" t="s">
        <v>5</v>
      </c>
      <c r="K3" s="14" t="s">
        <v>2</v>
      </c>
      <c r="L3" s="14" t="s">
        <v>8</v>
      </c>
      <c r="M3" s="14" t="s">
        <v>7</v>
      </c>
      <c r="N3" s="14" t="s">
        <v>6</v>
      </c>
      <c r="O3" s="14" t="s">
        <v>5</v>
      </c>
      <c r="P3" s="14" t="s">
        <v>2</v>
      </c>
      <c r="S3" s="42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1:34" x14ac:dyDescent="0.25">
      <c r="A4" s="12" t="s">
        <v>4</v>
      </c>
      <c r="B4" s="11">
        <v>189781</v>
      </c>
      <c r="C4" s="11">
        <v>47886</v>
      </c>
      <c r="D4" s="9">
        <f>C4/F4</f>
        <v>0.16426317233809001</v>
      </c>
      <c r="E4" s="11">
        <v>53853</v>
      </c>
      <c r="F4" s="10">
        <f>SUM(B4,C4,E4)</f>
        <v>291520</v>
      </c>
      <c r="G4" s="11">
        <v>103875</v>
      </c>
      <c r="H4" s="11">
        <v>13788</v>
      </c>
      <c r="I4" s="9">
        <f>H4/K4</f>
        <v>9.9137900042421928E-2</v>
      </c>
      <c r="J4" s="11">
        <v>21416</v>
      </c>
      <c r="K4" s="10">
        <f>SUM(G4,H4,J4)</f>
        <v>139079</v>
      </c>
      <c r="L4" s="11">
        <v>77240</v>
      </c>
      <c r="M4" s="11">
        <v>31581</v>
      </c>
      <c r="N4" s="9">
        <f>M4/P4</f>
        <v>0.22747637432292267</v>
      </c>
      <c r="O4" s="11">
        <v>30011</v>
      </c>
      <c r="P4" s="10">
        <f>SUM(L4,M4,O4)</f>
        <v>138832</v>
      </c>
      <c r="S4" s="47"/>
      <c r="T4" s="40"/>
      <c r="U4" s="40"/>
      <c r="V4" s="44"/>
      <c r="W4" s="40"/>
      <c r="X4" s="51"/>
      <c r="Y4" s="40"/>
      <c r="Z4" s="40"/>
      <c r="AA4" s="44"/>
      <c r="AB4" s="40"/>
      <c r="AC4" s="51"/>
      <c r="AD4" s="40"/>
      <c r="AE4" s="40"/>
      <c r="AF4" s="44"/>
      <c r="AG4" s="40"/>
      <c r="AH4" s="51"/>
    </row>
    <row r="5" spans="1:34" x14ac:dyDescent="0.25">
      <c r="A5" s="12" t="s">
        <v>15</v>
      </c>
      <c r="B5" s="11">
        <v>30568</v>
      </c>
      <c r="C5" s="11">
        <v>12152</v>
      </c>
      <c r="D5" s="9">
        <f>C5/F5</f>
        <v>0.22783006486932394</v>
      </c>
      <c r="E5" s="11">
        <v>10618</v>
      </c>
      <c r="F5" s="10">
        <f t="shared" ref="F5:F6" si="0">SUM(B5,C5,E5)</f>
        <v>53338</v>
      </c>
      <c r="G5" s="11">
        <v>17846</v>
      </c>
      <c r="H5" s="11">
        <v>3980</v>
      </c>
      <c r="I5" s="9">
        <f>H5/K5</f>
        <v>0.15379265041153059</v>
      </c>
      <c r="J5" s="11">
        <v>4053</v>
      </c>
      <c r="K5" s="10">
        <f>SUM(G5,H5,J5)</f>
        <v>25879</v>
      </c>
      <c r="L5" s="11">
        <v>11629</v>
      </c>
      <c r="M5" s="11">
        <v>7534</v>
      </c>
      <c r="N5" s="9">
        <f>M5/P5</f>
        <v>0.29775125479192188</v>
      </c>
      <c r="O5" s="11">
        <v>6140</v>
      </c>
      <c r="P5" s="10">
        <f>SUM(L5,M5,O5)</f>
        <v>25303</v>
      </c>
      <c r="S5" s="47"/>
      <c r="T5" s="40"/>
      <c r="U5" s="40"/>
      <c r="V5" s="44"/>
      <c r="W5" s="40"/>
      <c r="X5" s="51"/>
      <c r="Y5" s="40"/>
      <c r="Z5" s="40"/>
      <c r="AA5" s="44"/>
      <c r="AB5" s="40"/>
      <c r="AC5" s="51"/>
      <c r="AD5" s="40"/>
      <c r="AE5" s="40"/>
      <c r="AF5" s="44"/>
      <c r="AG5" s="40"/>
      <c r="AH5" s="51"/>
    </row>
    <row r="6" spans="1:34" x14ac:dyDescent="0.25">
      <c r="A6" s="19" t="s">
        <v>2</v>
      </c>
      <c r="B6" s="17">
        <f>SUM(B4:B5)</f>
        <v>220349</v>
      </c>
      <c r="C6" s="17">
        <f>SUM(C4:C5)</f>
        <v>60038</v>
      </c>
      <c r="D6" s="18">
        <f>C6/F6</f>
        <v>0.17409484483468557</v>
      </c>
      <c r="E6" s="17">
        <f>SUM(E4:E5)</f>
        <v>64471</v>
      </c>
      <c r="F6" s="10">
        <f t="shared" si="0"/>
        <v>344858</v>
      </c>
      <c r="G6" s="17">
        <f>SUM(G4:G5)</f>
        <v>121721</v>
      </c>
      <c r="H6" s="17">
        <f>SUM(H4:H5)</f>
        <v>17768</v>
      </c>
      <c r="I6" s="18">
        <f>H6/K6</f>
        <v>0.10771226615259642</v>
      </c>
      <c r="J6" s="17">
        <f>SUM(J4:J5)</f>
        <v>25469</v>
      </c>
      <c r="K6" s="16">
        <f>SUM(G6,H6,J6)</f>
        <v>164958</v>
      </c>
      <c r="L6" s="17">
        <f>SUM(L4:L5)</f>
        <v>88869</v>
      </c>
      <c r="M6" s="17">
        <f>SUM(M4:M5)</f>
        <v>39115</v>
      </c>
      <c r="N6" s="18">
        <f>M6/P6</f>
        <v>0.23830992780333263</v>
      </c>
      <c r="O6" s="17">
        <f>SUM(O4:O5)</f>
        <v>36151</v>
      </c>
      <c r="P6" s="16">
        <f>SUM(L6,M6,O6)</f>
        <v>164135</v>
      </c>
      <c r="S6" s="49"/>
      <c r="T6" s="45"/>
      <c r="U6" s="45"/>
      <c r="V6" s="46"/>
      <c r="W6" s="45"/>
      <c r="X6" s="51"/>
      <c r="Y6" s="45"/>
      <c r="Z6" s="45"/>
      <c r="AA6" s="46"/>
      <c r="AB6" s="45"/>
      <c r="AC6" s="45"/>
      <c r="AD6" s="45"/>
      <c r="AE6" s="45"/>
      <c r="AF6" s="46"/>
      <c r="AG6" s="45"/>
      <c r="AH6" s="45"/>
    </row>
    <row r="7" spans="1:34" x14ac:dyDescent="0.25">
      <c r="A7" s="15" t="s">
        <v>16</v>
      </c>
      <c r="B7" s="14" t="s">
        <v>8</v>
      </c>
      <c r="C7" s="14" t="s">
        <v>7</v>
      </c>
      <c r="D7" s="14" t="s">
        <v>6</v>
      </c>
      <c r="E7" s="14" t="s">
        <v>5</v>
      </c>
      <c r="F7" s="13" t="s">
        <v>2</v>
      </c>
      <c r="G7" s="14" t="s">
        <v>8</v>
      </c>
      <c r="H7" s="14" t="s">
        <v>7</v>
      </c>
      <c r="I7" s="14" t="s">
        <v>6</v>
      </c>
      <c r="J7" s="14" t="s">
        <v>5</v>
      </c>
      <c r="K7" s="13" t="s">
        <v>2</v>
      </c>
      <c r="L7" s="14" t="s">
        <v>8</v>
      </c>
      <c r="M7" s="14" t="s">
        <v>7</v>
      </c>
      <c r="N7" s="14" t="s">
        <v>6</v>
      </c>
      <c r="O7" s="14" t="s">
        <v>5</v>
      </c>
      <c r="P7" s="13" t="s">
        <v>2</v>
      </c>
      <c r="S7" s="42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</row>
    <row r="8" spans="1:34" x14ac:dyDescent="0.25">
      <c r="A8" s="12" t="s">
        <v>4</v>
      </c>
      <c r="B8" s="11">
        <v>42195</v>
      </c>
      <c r="C8" s="11">
        <v>11539</v>
      </c>
      <c r="D8" s="9">
        <f>C8/F8</f>
        <v>0.17211855431750719</v>
      </c>
      <c r="E8" s="11">
        <v>13307</v>
      </c>
      <c r="F8" s="10">
        <f>SUM(B8,C8,E8)</f>
        <v>67041</v>
      </c>
      <c r="G8" s="11">
        <v>23030</v>
      </c>
      <c r="H8" s="11">
        <v>3022</v>
      </c>
      <c r="I8" s="9">
        <f>H8/K8</f>
        <v>9.6775226566753136E-2</v>
      </c>
      <c r="J8" s="11">
        <v>5175</v>
      </c>
      <c r="K8" s="10">
        <f>SUM(G8,H8,J8)</f>
        <v>31227</v>
      </c>
      <c r="L8" s="11">
        <v>17558</v>
      </c>
      <c r="M8" s="11">
        <v>8047</v>
      </c>
      <c r="N8" s="9">
        <f>M8/P8</f>
        <v>0.24225547159586958</v>
      </c>
      <c r="O8" s="11">
        <v>7612</v>
      </c>
      <c r="P8" s="7">
        <f>SUM(L8,M8,O8)</f>
        <v>33217</v>
      </c>
      <c r="S8" s="47"/>
      <c r="T8" s="40"/>
      <c r="U8" s="40"/>
      <c r="V8" s="44"/>
      <c r="W8" s="40"/>
      <c r="X8" s="51"/>
      <c r="Y8" s="40"/>
      <c r="Z8" s="40"/>
      <c r="AA8" s="44"/>
      <c r="AB8" s="40"/>
      <c r="AC8" s="51"/>
      <c r="AD8" s="40"/>
      <c r="AE8" s="40"/>
      <c r="AF8" s="44"/>
      <c r="AG8" s="40"/>
      <c r="AH8" s="40"/>
    </row>
    <row r="9" spans="1:34" x14ac:dyDescent="0.25">
      <c r="A9" s="12" t="s">
        <v>15</v>
      </c>
      <c r="B9" s="11">
        <v>6780</v>
      </c>
      <c r="C9" s="11">
        <v>3423</v>
      </c>
      <c r="D9" s="9">
        <f>C9/F9</f>
        <v>0.26000759589821498</v>
      </c>
      <c r="E9" s="11">
        <v>2962</v>
      </c>
      <c r="F9" s="10">
        <f t="shared" ref="F9" si="1">SUM(B9,C9,E9)</f>
        <v>13165</v>
      </c>
      <c r="G9" s="11">
        <v>3972</v>
      </c>
      <c r="H9" s="37">
        <v>1018</v>
      </c>
      <c r="I9" s="9">
        <f>H9/K9</f>
        <v>0.1676548089591568</v>
      </c>
      <c r="J9" s="37">
        <v>1082</v>
      </c>
      <c r="K9" s="10">
        <f>SUM(G9,H9,J9)</f>
        <v>6072</v>
      </c>
      <c r="L9" s="11">
        <v>2611</v>
      </c>
      <c r="M9" s="11">
        <v>2244</v>
      </c>
      <c r="N9" s="9">
        <f>M9/P9</f>
        <v>0.337646704784833</v>
      </c>
      <c r="O9" s="11">
        <v>1791</v>
      </c>
      <c r="P9" s="7">
        <f>SUM(L9,M9,O9)</f>
        <v>6646</v>
      </c>
      <c r="S9" s="47"/>
      <c r="T9" s="40"/>
      <c r="U9" s="40"/>
      <c r="V9" s="44"/>
      <c r="W9" s="40"/>
      <c r="X9" s="51"/>
      <c r="Y9" s="40"/>
      <c r="Z9" s="40"/>
      <c r="AA9" s="44"/>
      <c r="AB9" s="40"/>
      <c r="AC9" s="51"/>
      <c r="AD9" s="40"/>
      <c r="AE9" s="40"/>
      <c r="AF9" s="44"/>
      <c r="AG9" s="40"/>
      <c r="AH9" s="40"/>
    </row>
    <row r="10" spans="1:34" x14ac:dyDescent="0.25">
      <c r="A10" s="19" t="s">
        <v>2</v>
      </c>
      <c r="B10" s="17">
        <f>SUM(B8:B9)</f>
        <v>48975</v>
      </c>
      <c r="C10" s="17">
        <f>SUM(C8:C9)</f>
        <v>14962</v>
      </c>
      <c r="D10" s="18">
        <f>C10/F10</f>
        <v>0.18654464753260355</v>
      </c>
      <c r="E10" s="17">
        <f>SUM(E8:E9)</f>
        <v>16269</v>
      </c>
      <c r="F10" s="16">
        <f t="shared" ref="F10" si="2">SUM(B10,C10,E10)</f>
        <v>80206</v>
      </c>
      <c r="G10" s="17">
        <f>SUM(G8:G9)</f>
        <v>27002</v>
      </c>
      <c r="H10" s="17">
        <f>SUM(H8:H9)</f>
        <v>4040</v>
      </c>
      <c r="I10" s="18">
        <f>H10/K10</f>
        <v>0.10831389581490121</v>
      </c>
      <c r="J10" s="17">
        <f>SUM(J8:J9)</f>
        <v>6257</v>
      </c>
      <c r="K10" s="16">
        <f>SUM(G10,H10,J10)</f>
        <v>37299</v>
      </c>
      <c r="L10" s="17">
        <f>SUM(L8:L9)</f>
        <v>20169</v>
      </c>
      <c r="M10" s="17">
        <f>SUM(M8:M9)</f>
        <v>10291</v>
      </c>
      <c r="N10" s="18">
        <f>M10/P10</f>
        <v>0.25815919524370973</v>
      </c>
      <c r="O10" s="17">
        <f>SUM(O8:O9)</f>
        <v>9403</v>
      </c>
      <c r="P10" s="16">
        <f>SUM(L10,M10,O10)</f>
        <v>39863</v>
      </c>
      <c r="S10" s="49"/>
      <c r="T10" s="45"/>
      <c r="U10" s="45"/>
      <c r="V10" s="46"/>
      <c r="W10" s="45"/>
      <c r="X10" s="45"/>
      <c r="Y10" s="45"/>
      <c r="Z10" s="45"/>
      <c r="AA10" s="46"/>
      <c r="AB10" s="45"/>
      <c r="AC10" s="45"/>
      <c r="AD10" s="45"/>
      <c r="AE10" s="45"/>
      <c r="AF10" s="46"/>
      <c r="AG10" s="45"/>
      <c r="AH10" s="45"/>
    </row>
    <row r="11" spans="1:34" x14ac:dyDescent="0.25">
      <c r="A11" s="15" t="s">
        <v>14</v>
      </c>
      <c r="B11" s="14" t="s">
        <v>8</v>
      </c>
      <c r="C11" s="14" t="s">
        <v>7</v>
      </c>
      <c r="D11" s="14" t="s">
        <v>6</v>
      </c>
      <c r="E11" s="14" t="s">
        <v>5</v>
      </c>
      <c r="F11" s="13" t="s">
        <v>2</v>
      </c>
      <c r="G11" s="14" t="s">
        <v>8</v>
      </c>
      <c r="H11" s="14" t="s">
        <v>7</v>
      </c>
      <c r="I11" s="14" t="s">
        <v>6</v>
      </c>
      <c r="J11" s="14" t="s">
        <v>5</v>
      </c>
      <c r="K11" s="13" t="s">
        <v>2</v>
      </c>
      <c r="L11" s="14" t="s">
        <v>8</v>
      </c>
      <c r="M11" s="14" t="s">
        <v>7</v>
      </c>
      <c r="N11" s="14" t="s">
        <v>6</v>
      </c>
      <c r="O11" s="14" t="s">
        <v>5</v>
      </c>
      <c r="P11" s="13" t="s">
        <v>2</v>
      </c>
      <c r="S11" s="42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</row>
    <row r="12" spans="1:34" x14ac:dyDescent="0.25">
      <c r="A12" s="12" t="s">
        <v>4</v>
      </c>
      <c r="B12" s="11">
        <v>17649</v>
      </c>
      <c r="C12" s="11">
        <v>6410</v>
      </c>
      <c r="D12" s="9">
        <f>C12/F12</f>
        <v>0.21682508541081758</v>
      </c>
      <c r="E12" s="11">
        <v>5504</v>
      </c>
      <c r="F12" s="10">
        <f>SUM(B12,C12,E12)</f>
        <v>29563</v>
      </c>
      <c r="G12" s="11">
        <v>9687</v>
      </c>
      <c r="H12" s="11">
        <v>1978</v>
      </c>
      <c r="I12" s="9">
        <f>H12/K12</f>
        <v>0.14311554880254684</v>
      </c>
      <c r="J12" s="11">
        <v>2156</v>
      </c>
      <c r="K12" s="10">
        <f>SUM(G12,H12,J12)</f>
        <v>13821</v>
      </c>
      <c r="L12" s="11">
        <v>7036</v>
      </c>
      <c r="M12" s="11">
        <v>3989</v>
      </c>
      <c r="N12" s="9">
        <f>M12/P12</f>
        <v>0.28349086774216475</v>
      </c>
      <c r="O12" s="11">
        <v>3046</v>
      </c>
      <c r="P12" s="7">
        <f>SUM(L12,M12,O12)</f>
        <v>14071</v>
      </c>
      <c r="S12" s="47"/>
      <c r="T12" s="40"/>
      <c r="U12" s="40"/>
      <c r="V12" s="44"/>
      <c r="W12" s="40"/>
      <c r="X12" s="51"/>
      <c r="Y12" s="40"/>
      <c r="Z12" s="40"/>
      <c r="AA12" s="44"/>
      <c r="AB12" s="40"/>
      <c r="AC12" s="51"/>
      <c r="AD12" s="40"/>
      <c r="AE12" s="40"/>
      <c r="AF12" s="44"/>
      <c r="AG12" s="40"/>
      <c r="AH12" s="40"/>
    </row>
    <row r="13" spans="1:34" x14ac:dyDescent="0.25">
      <c r="A13" s="12" t="s">
        <v>3</v>
      </c>
      <c r="B13" s="11">
        <v>1654</v>
      </c>
      <c r="C13" s="37">
        <v>756</v>
      </c>
      <c r="D13" s="9">
        <f>C13/F13</f>
        <v>0.25267379679144386</v>
      </c>
      <c r="E13" s="37">
        <v>582</v>
      </c>
      <c r="F13" s="10">
        <f t="shared" ref="F13" si="3">SUM(B13,C13,E13)</f>
        <v>2992</v>
      </c>
      <c r="G13" s="37">
        <v>938</v>
      </c>
      <c r="H13" s="37">
        <v>240</v>
      </c>
      <c r="I13" s="9">
        <f>H13/K13</f>
        <v>0.17216642754662842</v>
      </c>
      <c r="J13" s="37">
        <v>216</v>
      </c>
      <c r="K13" s="30">
        <f>SUM(G13,H13,J13)</f>
        <v>1394</v>
      </c>
      <c r="L13" s="11">
        <v>623</v>
      </c>
      <c r="M13" s="37">
        <v>468</v>
      </c>
      <c r="N13" s="9">
        <f>M13/P13</f>
        <v>0.3316796598157335</v>
      </c>
      <c r="O13" s="37">
        <v>320</v>
      </c>
      <c r="P13" s="7">
        <f>SUM(L13,M13,O13)</f>
        <v>1411</v>
      </c>
      <c r="S13" s="47"/>
      <c r="T13" s="40"/>
      <c r="U13" s="40"/>
      <c r="V13" s="44"/>
      <c r="W13" s="40"/>
      <c r="X13" s="51"/>
      <c r="Y13" s="40"/>
      <c r="Z13" s="40"/>
      <c r="AA13" s="44"/>
      <c r="AB13" s="40"/>
      <c r="AC13" s="52"/>
      <c r="AD13" s="40"/>
      <c r="AE13" s="40"/>
      <c r="AF13" s="44"/>
      <c r="AG13" s="40"/>
      <c r="AH13" s="40"/>
    </row>
    <row r="14" spans="1:34" x14ac:dyDescent="0.25">
      <c r="A14" s="19" t="s">
        <v>2</v>
      </c>
      <c r="B14" s="17">
        <f>SUM(B12:B13)</f>
        <v>19303</v>
      </c>
      <c r="C14" s="17">
        <f>SUM(C12:C13)</f>
        <v>7166</v>
      </c>
      <c r="D14" s="18">
        <f>C14/F14</f>
        <v>0.22011979726616496</v>
      </c>
      <c r="E14" s="17">
        <f>SUM(E12:E13)</f>
        <v>6086</v>
      </c>
      <c r="F14" s="16">
        <f t="shared" ref="F14" si="4">SUM(B14,C14,E14)</f>
        <v>32555</v>
      </c>
      <c r="G14" s="17">
        <f>SUM(G12:G13)</f>
        <v>10625</v>
      </c>
      <c r="H14" s="17">
        <f>SUM(H12:H13)</f>
        <v>2218</v>
      </c>
      <c r="I14" s="18">
        <f>H14/K14</f>
        <v>0.14577719355898783</v>
      </c>
      <c r="J14" s="17">
        <f>SUM(J12:J13)</f>
        <v>2372</v>
      </c>
      <c r="K14" s="16">
        <f>SUM(G14,H14,J14)</f>
        <v>15215</v>
      </c>
      <c r="L14" s="17">
        <f>SUM(L12:L13)</f>
        <v>7659</v>
      </c>
      <c r="M14" s="17">
        <f>SUM(M12:M13)</f>
        <v>4457</v>
      </c>
      <c r="N14" s="18">
        <f>M14/P14</f>
        <v>0.28788270249321796</v>
      </c>
      <c r="O14" s="17">
        <f>SUM(O12:O13)</f>
        <v>3366</v>
      </c>
      <c r="P14" s="16">
        <f>SUM(L14,M14,O14)</f>
        <v>15482</v>
      </c>
      <c r="S14" s="49"/>
      <c r="T14" s="45"/>
      <c r="U14" s="45"/>
      <c r="V14" s="46"/>
      <c r="W14" s="45"/>
      <c r="X14" s="45"/>
      <c r="Y14" s="45"/>
      <c r="Z14" s="45"/>
      <c r="AA14" s="46"/>
      <c r="AB14" s="45"/>
      <c r="AC14" s="45"/>
      <c r="AD14" s="45"/>
      <c r="AE14" s="45"/>
      <c r="AF14" s="46"/>
      <c r="AG14" s="45"/>
      <c r="AH14" s="45"/>
    </row>
    <row r="15" spans="1:34" x14ac:dyDescent="0.25">
      <c r="A15" s="15" t="s">
        <v>13</v>
      </c>
      <c r="B15" s="14" t="s">
        <v>8</v>
      </c>
      <c r="C15" s="14" t="s">
        <v>7</v>
      </c>
      <c r="D15" s="14" t="s">
        <v>6</v>
      </c>
      <c r="E15" s="14" t="s">
        <v>5</v>
      </c>
      <c r="F15" s="13" t="s">
        <v>2</v>
      </c>
      <c r="G15" s="14" t="s">
        <v>8</v>
      </c>
      <c r="H15" s="14" t="s">
        <v>7</v>
      </c>
      <c r="I15" s="14" t="s">
        <v>6</v>
      </c>
      <c r="J15" s="14" t="s">
        <v>5</v>
      </c>
      <c r="K15" s="13" t="s">
        <v>2</v>
      </c>
      <c r="L15" s="14" t="s">
        <v>8</v>
      </c>
      <c r="M15" s="14" t="s">
        <v>7</v>
      </c>
      <c r="N15" s="14" t="s">
        <v>6</v>
      </c>
      <c r="O15" s="14" t="s">
        <v>5</v>
      </c>
      <c r="P15" s="13" t="s">
        <v>2</v>
      </c>
      <c r="S15" s="42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</row>
    <row r="16" spans="1:34" x14ac:dyDescent="0.25">
      <c r="A16" s="12" t="s">
        <v>4</v>
      </c>
      <c r="B16" s="11">
        <v>92196</v>
      </c>
      <c r="C16" s="11">
        <v>18942</v>
      </c>
      <c r="D16" s="9">
        <f>C16/F16</f>
        <v>0.14059960066209928</v>
      </c>
      <c r="E16" s="11">
        <v>23585</v>
      </c>
      <c r="F16" s="10">
        <f>SUM(B16,C16,E16)</f>
        <v>134723</v>
      </c>
      <c r="G16" s="11">
        <v>50605</v>
      </c>
      <c r="H16" s="11">
        <v>5458</v>
      </c>
      <c r="I16" s="9">
        <f>H16/K16</f>
        <v>8.2929423383727108E-2</v>
      </c>
      <c r="J16" s="11">
        <v>9752</v>
      </c>
      <c r="K16" s="10">
        <f>SUM(G16,H16,J16)</f>
        <v>65815</v>
      </c>
      <c r="L16" s="11">
        <v>37078</v>
      </c>
      <c r="M16" s="11">
        <v>12455</v>
      </c>
      <c r="N16" s="9">
        <f>M16/P16</f>
        <v>0.19988445057854953</v>
      </c>
      <c r="O16" s="11">
        <v>12778</v>
      </c>
      <c r="P16" s="7">
        <f>SUM(L16,M16,O16)</f>
        <v>62311</v>
      </c>
      <c r="S16" s="47"/>
      <c r="T16" s="40"/>
      <c r="U16" s="40"/>
      <c r="V16" s="44"/>
      <c r="W16" s="40"/>
      <c r="X16" s="51"/>
      <c r="Y16" s="40"/>
      <c r="Z16" s="40"/>
      <c r="AA16" s="44"/>
      <c r="AB16" s="40"/>
      <c r="AC16" s="51"/>
      <c r="AD16" s="40"/>
      <c r="AE16" s="40"/>
      <c r="AF16" s="44"/>
      <c r="AG16" s="40"/>
      <c r="AH16" s="40"/>
    </row>
    <row r="17" spans="1:34" x14ac:dyDescent="0.25">
      <c r="A17" s="12" t="s">
        <v>3</v>
      </c>
      <c r="B17" s="11">
        <v>15838</v>
      </c>
      <c r="C17" s="11">
        <v>5340</v>
      </c>
      <c r="D17" s="9">
        <f>C17/F17</f>
        <v>0.20422993077599724</v>
      </c>
      <c r="E17" s="11">
        <v>4969</v>
      </c>
      <c r="F17" s="10">
        <f t="shared" ref="F17" si="5">SUM(B17,C17,E17)</f>
        <v>26147</v>
      </c>
      <c r="G17" s="11">
        <v>9320</v>
      </c>
      <c r="H17" s="11">
        <v>1805</v>
      </c>
      <c r="I17" s="9">
        <f>H17/K17</f>
        <v>0.13847334100498657</v>
      </c>
      <c r="J17" s="11">
        <v>1910</v>
      </c>
      <c r="K17" s="10">
        <f>SUM(G17,H17,J17)</f>
        <v>13035</v>
      </c>
      <c r="L17" s="11">
        <v>5963</v>
      </c>
      <c r="M17" s="11">
        <v>3277</v>
      </c>
      <c r="N17" s="9">
        <f>M17/P17</f>
        <v>0.27082644628099173</v>
      </c>
      <c r="O17" s="11">
        <v>2860</v>
      </c>
      <c r="P17" s="7">
        <f>SUM(L17,M17,O17)</f>
        <v>12100</v>
      </c>
      <c r="S17" s="47"/>
      <c r="T17" s="40"/>
      <c r="U17" s="40"/>
      <c r="V17" s="44"/>
      <c r="W17" s="40"/>
      <c r="X17" s="51"/>
      <c r="Y17" s="40"/>
      <c r="Z17" s="40"/>
      <c r="AA17" s="44"/>
      <c r="AB17" s="40"/>
      <c r="AC17" s="51"/>
      <c r="AD17" s="40"/>
      <c r="AE17" s="40"/>
      <c r="AF17" s="44"/>
      <c r="AG17" s="40"/>
      <c r="AH17" s="40"/>
    </row>
    <row r="18" spans="1:34" x14ac:dyDescent="0.25">
      <c r="A18" s="19" t="s">
        <v>2</v>
      </c>
      <c r="B18" s="17">
        <f>SUM(B16:B17)</f>
        <v>108034</v>
      </c>
      <c r="C18" s="17">
        <f>SUM(C16:C17)</f>
        <v>24282</v>
      </c>
      <c r="D18" s="18">
        <f>C18/F18</f>
        <v>0.1509417542114751</v>
      </c>
      <c r="E18" s="17">
        <f>SUM(E16:E17)</f>
        <v>28554</v>
      </c>
      <c r="F18" s="16">
        <f t="shared" ref="F18" si="6">SUM(B18,C18,E18)</f>
        <v>160870</v>
      </c>
      <c r="G18" s="17">
        <f>SUM(G16:G17)</f>
        <v>59925</v>
      </c>
      <c r="H18" s="17">
        <f>SUM(H16:H17)</f>
        <v>7263</v>
      </c>
      <c r="I18" s="18">
        <f>H18/K18</f>
        <v>9.2111604311984785E-2</v>
      </c>
      <c r="J18" s="17">
        <f>SUM(J16:J17)</f>
        <v>11662</v>
      </c>
      <c r="K18" s="16">
        <f>SUM(G18,H18,J18)</f>
        <v>78850</v>
      </c>
      <c r="L18" s="17">
        <f>SUM(L16:L17)</f>
        <v>43041</v>
      </c>
      <c r="M18" s="17">
        <f>SUM(M16:M17)</f>
        <v>15732</v>
      </c>
      <c r="N18" s="18">
        <f>M18/P18</f>
        <v>0.21142035451747726</v>
      </c>
      <c r="O18" s="17">
        <f>SUM(O16:O17)</f>
        <v>15638</v>
      </c>
      <c r="P18" s="16">
        <f>SUM(L18,M18,O18)</f>
        <v>74411</v>
      </c>
      <c r="S18" s="49"/>
      <c r="T18" s="45"/>
      <c r="U18" s="45"/>
      <c r="V18" s="46"/>
      <c r="W18" s="45"/>
      <c r="X18" s="45"/>
      <c r="Y18" s="45"/>
      <c r="Z18" s="45"/>
      <c r="AA18" s="46"/>
      <c r="AB18" s="45"/>
      <c r="AC18" s="45"/>
      <c r="AD18" s="45"/>
      <c r="AE18" s="45"/>
      <c r="AF18" s="46"/>
      <c r="AG18" s="45"/>
      <c r="AH18" s="45"/>
    </row>
    <row r="19" spans="1:34" x14ac:dyDescent="0.25">
      <c r="A19" s="15" t="s">
        <v>12</v>
      </c>
      <c r="B19" s="14" t="s">
        <v>8</v>
      </c>
      <c r="C19" s="14" t="s">
        <v>7</v>
      </c>
      <c r="D19" s="14" t="s">
        <v>6</v>
      </c>
      <c r="E19" s="14" t="s">
        <v>5</v>
      </c>
      <c r="F19" s="13" t="s">
        <v>2</v>
      </c>
      <c r="G19" s="14" t="s">
        <v>8</v>
      </c>
      <c r="H19" s="14" t="s">
        <v>7</v>
      </c>
      <c r="I19" s="14" t="s">
        <v>6</v>
      </c>
      <c r="J19" s="14" t="s">
        <v>5</v>
      </c>
      <c r="K19" s="13" t="s">
        <v>2</v>
      </c>
      <c r="L19" s="14" t="s">
        <v>8</v>
      </c>
      <c r="M19" s="14" t="s">
        <v>7</v>
      </c>
      <c r="N19" s="14" t="s">
        <v>6</v>
      </c>
      <c r="O19" s="14" t="s">
        <v>5</v>
      </c>
      <c r="P19" s="13" t="s">
        <v>2</v>
      </c>
      <c r="S19" s="42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</row>
    <row r="20" spans="1:34" x14ac:dyDescent="0.25">
      <c r="A20" s="12" t="s">
        <v>11</v>
      </c>
      <c r="B20" s="11">
        <v>18334</v>
      </c>
      <c r="C20" s="11">
        <v>5598</v>
      </c>
      <c r="D20" s="9">
        <f>C20/F20</f>
        <v>0.18572092097405613</v>
      </c>
      <c r="E20" s="11">
        <v>6210</v>
      </c>
      <c r="F20" s="10">
        <f>SUM(B20,C20,E20)</f>
        <v>30142</v>
      </c>
      <c r="G20" s="11">
        <v>10344</v>
      </c>
      <c r="H20" s="11">
        <v>1838</v>
      </c>
      <c r="I20" s="9">
        <f>H20/K20</f>
        <v>0.12725887973412725</v>
      </c>
      <c r="J20" s="11">
        <v>2261</v>
      </c>
      <c r="K20" s="10">
        <f>SUM(G20,H20,J20)</f>
        <v>14443</v>
      </c>
      <c r="L20" s="11">
        <v>7368</v>
      </c>
      <c r="M20" s="11">
        <v>3500</v>
      </c>
      <c r="N20" s="9">
        <f>M20/P20</f>
        <v>0.24101363448560803</v>
      </c>
      <c r="O20" s="11">
        <v>3654</v>
      </c>
      <c r="P20" s="7">
        <f>SUM(L20,M20,O20)</f>
        <v>14522</v>
      </c>
      <c r="R20" s="39"/>
      <c r="S20" s="47"/>
      <c r="T20" s="40"/>
      <c r="U20" s="40"/>
      <c r="V20" s="44"/>
      <c r="W20" s="40"/>
      <c r="X20" s="51"/>
      <c r="Y20" s="40"/>
      <c r="Z20" s="40"/>
      <c r="AA20" s="44"/>
      <c r="AB20" s="40"/>
      <c r="AC20" s="51"/>
      <c r="AD20" s="40"/>
      <c r="AE20" s="40"/>
      <c r="AF20" s="44"/>
      <c r="AG20" s="40"/>
      <c r="AH20" s="40"/>
    </row>
    <row r="21" spans="1:34" x14ac:dyDescent="0.25">
      <c r="A21" s="12" t="s">
        <v>3</v>
      </c>
      <c r="B21" s="11">
        <v>3116</v>
      </c>
      <c r="C21" s="11">
        <v>1312</v>
      </c>
      <c r="D21" s="9">
        <f>C21/F21</f>
        <v>0.23793978962640552</v>
      </c>
      <c r="E21" s="37">
        <v>1086</v>
      </c>
      <c r="F21" s="10">
        <f t="shared" ref="F21" si="7">SUM(B21,C21,E21)</f>
        <v>5514</v>
      </c>
      <c r="G21" s="37">
        <v>1823</v>
      </c>
      <c r="H21" s="37">
        <v>482</v>
      </c>
      <c r="I21" s="9">
        <f>H21/K21</f>
        <v>0.17944899478778853</v>
      </c>
      <c r="J21" s="37">
        <v>381</v>
      </c>
      <c r="K21" s="10">
        <f>SUM(G21,H21,J21)</f>
        <v>2686</v>
      </c>
      <c r="L21" s="11">
        <v>1193</v>
      </c>
      <c r="M21" s="37">
        <v>759</v>
      </c>
      <c r="N21" s="9">
        <f>M21/P21</f>
        <v>0.292485549132948</v>
      </c>
      <c r="O21" s="37">
        <v>643</v>
      </c>
      <c r="P21" s="7">
        <f>SUM(L21,M21,O21)</f>
        <v>2595</v>
      </c>
      <c r="R21" s="39"/>
      <c r="S21" s="47"/>
      <c r="T21" s="40"/>
      <c r="U21" s="40"/>
      <c r="V21" s="44"/>
      <c r="W21" s="40"/>
      <c r="X21" s="51"/>
      <c r="Y21" s="40"/>
      <c r="Z21" s="40"/>
      <c r="AA21" s="44"/>
      <c r="AB21" s="40"/>
      <c r="AC21" s="51"/>
      <c r="AD21" s="40"/>
      <c r="AE21" s="40"/>
      <c r="AF21" s="44"/>
      <c r="AG21" s="40"/>
      <c r="AH21" s="40"/>
    </row>
    <row r="22" spans="1:34" x14ac:dyDescent="0.25">
      <c r="A22" s="19" t="s">
        <v>2</v>
      </c>
      <c r="B22" s="17">
        <f>SUM(B20:B21)</f>
        <v>21450</v>
      </c>
      <c r="C22" s="17">
        <f>SUM(C20:C21)</f>
        <v>6910</v>
      </c>
      <c r="D22" s="18">
        <f>C22/F22</f>
        <v>0.19379627552165132</v>
      </c>
      <c r="E22" s="17">
        <f>SUM(E20:E21)</f>
        <v>7296</v>
      </c>
      <c r="F22" s="16">
        <f t="shared" ref="F22" si="8">SUM(B22,C22,E22)</f>
        <v>35656</v>
      </c>
      <c r="G22" s="17">
        <f>SUM(G20:G21)</f>
        <v>12167</v>
      </c>
      <c r="H22" s="17">
        <f>SUM(H20:H21)</f>
        <v>2320</v>
      </c>
      <c r="I22" s="18">
        <f>H22/K22</f>
        <v>0.13544281627649016</v>
      </c>
      <c r="J22" s="17">
        <f>SUM(J20:J21)</f>
        <v>2642</v>
      </c>
      <c r="K22" s="16">
        <f>SUM(G22,H22,J22)</f>
        <v>17129</v>
      </c>
      <c r="L22" s="17">
        <f>SUM(L20:L21)</f>
        <v>8561</v>
      </c>
      <c r="M22" s="17">
        <f>SUM(M20:M21)</f>
        <v>4259</v>
      </c>
      <c r="N22" s="18">
        <f>M22/P22</f>
        <v>0.24881696558976457</v>
      </c>
      <c r="O22" s="17">
        <f>SUM(O20:O21)</f>
        <v>4297</v>
      </c>
      <c r="P22" s="16">
        <f>SUM(L22,M22,O22)</f>
        <v>17117</v>
      </c>
      <c r="R22" s="39"/>
      <c r="S22" s="49"/>
      <c r="T22" s="45"/>
      <c r="U22" s="45"/>
      <c r="V22" s="46"/>
      <c r="W22" s="45"/>
      <c r="X22" s="45"/>
      <c r="Y22" s="45"/>
      <c r="Z22" s="45"/>
      <c r="AA22" s="46"/>
      <c r="AB22" s="45"/>
      <c r="AC22" s="45"/>
      <c r="AD22" s="45"/>
      <c r="AE22" s="45"/>
      <c r="AF22" s="46"/>
      <c r="AG22" s="45"/>
      <c r="AH22" s="45"/>
    </row>
    <row r="23" spans="1:34" x14ac:dyDescent="0.25">
      <c r="A23" s="15" t="s">
        <v>10</v>
      </c>
      <c r="B23" s="14" t="s">
        <v>8</v>
      </c>
      <c r="C23" s="14" t="s">
        <v>7</v>
      </c>
      <c r="D23" s="14" t="s">
        <v>6</v>
      </c>
      <c r="E23" s="14" t="s">
        <v>5</v>
      </c>
      <c r="F23" s="13" t="s">
        <v>2</v>
      </c>
      <c r="G23" s="14" t="s">
        <v>8</v>
      </c>
      <c r="H23" s="14" t="s">
        <v>7</v>
      </c>
      <c r="I23" s="14" t="s">
        <v>6</v>
      </c>
      <c r="J23" s="14" t="s">
        <v>5</v>
      </c>
      <c r="K23" s="13" t="s">
        <v>2</v>
      </c>
      <c r="L23" s="14" t="s">
        <v>8</v>
      </c>
      <c r="M23" s="14" t="s">
        <v>7</v>
      </c>
      <c r="N23" s="14" t="s">
        <v>6</v>
      </c>
      <c r="O23" s="14" t="s">
        <v>5</v>
      </c>
      <c r="P23" s="13" t="s">
        <v>2</v>
      </c>
      <c r="R23" s="39"/>
      <c r="S23" s="42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</row>
    <row r="24" spans="1:34" x14ac:dyDescent="0.25">
      <c r="A24" s="12" t="s">
        <v>4</v>
      </c>
      <c r="B24" s="11">
        <v>11992</v>
      </c>
      <c r="C24" s="11">
        <v>3092</v>
      </c>
      <c r="D24" s="9">
        <f>C24/F24</f>
        <v>0.16876808034495933</v>
      </c>
      <c r="E24" s="11">
        <v>3237</v>
      </c>
      <c r="F24" s="10">
        <f>SUM(B24,C24,E24)</f>
        <v>18321</v>
      </c>
      <c r="G24" s="11">
        <v>6515</v>
      </c>
      <c r="H24" s="37">
        <v>845</v>
      </c>
      <c r="I24" s="9">
        <f>H24/K24</f>
        <v>9.8210134821013484E-2</v>
      </c>
      <c r="J24" s="11">
        <v>1244</v>
      </c>
      <c r="K24" s="10">
        <f>SUM(G24,H24,J24)</f>
        <v>8604</v>
      </c>
      <c r="L24" s="11">
        <v>5015</v>
      </c>
      <c r="M24" s="11">
        <v>2139</v>
      </c>
      <c r="N24" s="9">
        <f>M24/P24</f>
        <v>0.23732386552757129</v>
      </c>
      <c r="O24" s="11">
        <v>1859</v>
      </c>
      <c r="P24" s="7">
        <f>SUM(L24,M24,O24)</f>
        <v>9013</v>
      </c>
      <c r="R24" s="39"/>
      <c r="S24" s="47"/>
      <c r="T24" s="40"/>
      <c r="U24" s="40"/>
      <c r="V24" s="44"/>
      <c r="W24" s="40"/>
      <c r="X24" s="51"/>
      <c r="Y24" s="40"/>
      <c r="Z24" s="40"/>
      <c r="AA24" s="44"/>
      <c r="AB24" s="40"/>
      <c r="AC24" s="51"/>
      <c r="AD24" s="40"/>
      <c r="AE24" s="40"/>
      <c r="AF24" s="44"/>
      <c r="AG24" s="40"/>
      <c r="AH24" s="40"/>
    </row>
    <row r="25" spans="1:34" x14ac:dyDescent="0.25">
      <c r="A25" s="12" t="s">
        <v>3</v>
      </c>
      <c r="B25" s="11">
        <v>2039</v>
      </c>
      <c r="C25" s="37">
        <v>824</v>
      </c>
      <c r="D25" s="9">
        <f>C25/F25</f>
        <v>0.2310712282669658</v>
      </c>
      <c r="E25" s="37">
        <v>703</v>
      </c>
      <c r="F25" s="10">
        <f t="shared" ref="F25" si="9">SUM(B25,C25,E25)</f>
        <v>3566</v>
      </c>
      <c r="G25" s="37">
        <v>1224</v>
      </c>
      <c r="H25" s="37">
        <v>291</v>
      </c>
      <c r="I25" s="9">
        <f>H25/K25</f>
        <v>0.1572972972972973</v>
      </c>
      <c r="J25" s="37">
        <v>335</v>
      </c>
      <c r="K25" s="10">
        <f>SUM(G25,H25,J25)</f>
        <v>1850</v>
      </c>
      <c r="L25" s="37">
        <v>754</v>
      </c>
      <c r="M25" s="37">
        <v>498</v>
      </c>
      <c r="N25" s="9">
        <f>M25/P25</f>
        <v>0.31008717310087175</v>
      </c>
      <c r="O25" s="37">
        <v>354</v>
      </c>
      <c r="P25" s="7">
        <f>SUM(L25,M25,O25)</f>
        <v>1606</v>
      </c>
      <c r="R25" s="39"/>
      <c r="S25" s="47"/>
      <c r="T25" s="40"/>
      <c r="U25" s="40"/>
      <c r="V25" s="44"/>
      <c r="W25" s="40"/>
      <c r="X25" s="51"/>
      <c r="Y25" s="40"/>
      <c r="Z25" s="40"/>
      <c r="AA25" s="44"/>
      <c r="AB25" s="40"/>
      <c r="AC25" s="51"/>
      <c r="AD25" s="40"/>
      <c r="AE25" s="40"/>
      <c r="AF25" s="44"/>
      <c r="AG25" s="40"/>
      <c r="AH25" s="40"/>
    </row>
    <row r="26" spans="1:34" x14ac:dyDescent="0.25">
      <c r="A26" s="19" t="s">
        <v>2</v>
      </c>
      <c r="B26" s="17">
        <f>SUM(B24:B25)</f>
        <v>14031</v>
      </c>
      <c r="C26" s="17">
        <f>SUM(C24:C25)</f>
        <v>3916</v>
      </c>
      <c r="D26" s="18">
        <f>C26/F26</f>
        <v>0.17891899300954905</v>
      </c>
      <c r="E26" s="17">
        <f>SUM(E24:E25)</f>
        <v>3940</v>
      </c>
      <c r="F26" s="16">
        <f t="shared" ref="F26" si="10">SUM(B26,C26,E26)</f>
        <v>21887</v>
      </c>
      <c r="G26" s="17">
        <f>SUM(G24:G25)</f>
        <v>7739</v>
      </c>
      <c r="H26" s="17">
        <f>SUM(H24:H25)</f>
        <v>1136</v>
      </c>
      <c r="I26" s="18">
        <f>H26/K26</f>
        <v>0.10866653912378037</v>
      </c>
      <c r="J26" s="17">
        <f>SUM(J24:J25)</f>
        <v>1579</v>
      </c>
      <c r="K26" s="16">
        <f>SUM(G26,H26,J26)</f>
        <v>10454</v>
      </c>
      <c r="L26" s="17">
        <f>SUM(L24:L25)</f>
        <v>5769</v>
      </c>
      <c r="M26" s="17">
        <f>SUM(M24:M25)</f>
        <v>2637</v>
      </c>
      <c r="N26" s="18">
        <f>M26/P26</f>
        <v>0.24832846784066295</v>
      </c>
      <c r="O26" s="17">
        <f>SUM(O24:O25)</f>
        <v>2213</v>
      </c>
      <c r="P26" s="16">
        <f>SUM(L26,M26,O26)</f>
        <v>10619</v>
      </c>
      <c r="R26" s="39"/>
      <c r="S26" s="49"/>
      <c r="T26" s="45"/>
      <c r="U26" s="45"/>
      <c r="V26" s="46"/>
      <c r="W26" s="45"/>
      <c r="X26" s="45"/>
      <c r="Y26" s="45"/>
      <c r="Z26" s="45"/>
      <c r="AA26" s="46"/>
      <c r="AB26" s="45"/>
      <c r="AC26" s="45"/>
      <c r="AD26" s="45"/>
      <c r="AE26" s="45"/>
      <c r="AF26" s="46"/>
      <c r="AG26" s="45"/>
      <c r="AH26" s="45"/>
    </row>
    <row r="27" spans="1:34" x14ac:dyDescent="0.25">
      <c r="A27" s="15" t="s">
        <v>9</v>
      </c>
      <c r="B27" s="14" t="s">
        <v>8</v>
      </c>
      <c r="C27" s="14" t="s">
        <v>7</v>
      </c>
      <c r="D27" s="14" t="s">
        <v>6</v>
      </c>
      <c r="E27" s="14" t="s">
        <v>5</v>
      </c>
      <c r="F27" s="13" t="s">
        <v>2</v>
      </c>
      <c r="G27" s="14" t="s">
        <v>8</v>
      </c>
      <c r="H27" s="14" t="s">
        <v>7</v>
      </c>
      <c r="I27" s="14" t="s">
        <v>6</v>
      </c>
      <c r="J27" s="14" t="s">
        <v>5</v>
      </c>
      <c r="K27" s="13" t="s">
        <v>2</v>
      </c>
      <c r="L27" s="14" t="s">
        <v>8</v>
      </c>
      <c r="M27" s="14" t="s">
        <v>7</v>
      </c>
      <c r="N27" s="14" t="s">
        <v>6</v>
      </c>
      <c r="O27" s="14" t="s">
        <v>5</v>
      </c>
      <c r="P27" s="13" t="s">
        <v>2</v>
      </c>
      <c r="R27" s="39"/>
      <c r="S27" s="42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</row>
    <row r="28" spans="1:34" x14ac:dyDescent="0.25">
      <c r="A28" s="12" t="s">
        <v>4</v>
      </c>
      <c r="B28" s="11">
        <v>7415</v>
      </c>
      <c r="C28" s="11">
        <v>2305</v>
      </c>
      <c r="D28" s="9">
        <f>C28/F28</f>
        <v>0.19650468883205457</v>
      </c>
      <c r="E28" s="11">
        <v>2010</v>
      </c>
      <c r="F28" s="10">
        <f>SUM(B28,C28,E28)</f>
        <v>11730</v>
      </c>
      <c r="G28" s="11">
        <v>3694</v>
      </c>
      <c r="H28" s="37">
        <v>647</v>
      </c>
      <c r="I28" s="9">
        <f>H28/K28</f>
        <v>0.12516927839040434</v>
      </c>
      <c r="J28" s="37">
        <v>828</v>
      </c>
      <c r="K28" s="10">
        <f>SUM(G28,H28,J28)</f>
        <v>5169</v>
      </c>
      <c r="L28" s="11">
        <v>3185</v>
      </c>
      <c r="M28" s="11">
        <v>1451</v>
      </c>
      <c r="N28" s="9">
        <f>M28/P28</f>
        <v>0.25465075465075465</v>
      </c>
      <c r="O28" s="11">
        <v>1062</v>
      </c>
      <c r="P28" s="7">
        <f>SUM(L28,M28,O28)</f>
        <v>5698</v>
      </c>
      <c r="R28" s="39"/>
      <c r="S28" s="47"/>
      <c r="T28" s="40"/>
      <c r="U28" s="40"/>
      <c r="V28" s="44"/>
      <c r="W28" s="40"/>
      <c r="X28" s="51"/>
      <c r="Y28" s="40"/>
      <c r="Z28" s="40"/>
      <c r="AA28" s="44"/>
      <c r="AB28" s="40"/>
      <c r="AC28" s="51"/>
      <c r="AD28" s="40"/>
      <c r="AE28" s="40"/>
      <c r="AF28" s="44"/>
      <c r="AG28" s="40"/>
      <c r="AH28" s="40"/>
    </row>
    <row r="29" spans="1:34" x14ac:dyDescent="0.25">
      <c r="A29" s="12" t="s">
        <v>3</v>
      </c>
      <c r="B29" s="11">
        <v>1141</v>
      </c>
      <c r="C29" s="37">
        <v>497</v>
      </c>
      <c r="D29" s="9">
        <f>C29/F29</f>
        <v>0.25435005117707266</v>
      </c>
      <c r="E29" s="37">
        <v>316</v>
      </c>
      <c r="F29" s="10">
        <f t="shared" ref="F29" si="11">SUM(B29,C29,E29)</f>
        <v>1954</v>
      </c>
      <c r="G29" s="37">
        <v>569</v>
      </c>
      <c r="H29" s="37">
        <v>144</v>
      </c>
      <c r="I29" s="9">
        <f>H29/K29</f>
        <v>0.17286914765906364</v>
      </c>
      <c r="J29" s="37">
        <v>120</v>
      </c>
      <c r="K29" s="30">
        <f>SUM(G29,H29,J29)</f>
        <v>833</v>
      </c>
      <c r="L29" s="37">
        <v>485</v>
      </c>
      <c r="M29" s="37">
        <v>288</v>
      </c>
      <c r="N29" s="9">
        <f>M29/P29</f>
        <v>0.30476190476190479</v>
      </c>
      <c r="O29" s="37">
        <v>172</v>
      </c>
      <c r="P29" s="7">
        <f>SUM(L29,M29,O29)</f>
        <v>945</v>
      </c>
      <c r="R29" s="39"/>
      <c r="S29" s="47"/>
      <c r="T29" s="40"/>
      <c r="U29" s="40"/>
      <c r="V29" s="44"/>
      <c r="W29" s="40"/>
      <c r="X29" s="51"/>
      <c r="Y29" s="40"/>
      <c r="Z29" s="40"/>
      <c r="AA29" s="44"/>
      <c r="AB29" s="40"/>
      <c r="AC29" s="52"/>
      <c r="AD29" s="40"/>
      <c r="AE29" s="40"/>
      <c r="AF29" s="44"/>
      <c r="AG29" s="40"/>
      <c r="AH29" s="40"/>
    </row>
    <row r="30" spans="1:34" ht="15.75" thickBot="1" x14ac:dyDescent="0.3">
      <c r="A30" s="6" t="s">
        <v>2</v>
      </c>
      <c r="B30" s="4">
        <f>SUM(B28:B29)</f>
        <v>8556</v>
      </c>
      <c r="C30" s="4">
        <f>SUM(C28:C29)</f>
        <v>2802</v>
      </c>
      <c r="D30" s="5">
        <f>C30/F30</f>
        <v>0.20476468868751826</v>
      </c>
      <c r="E30" s="4">
        <f>SUM(E28:E29)</f>
        <v>2326</v>
      </c>
      <c r="F30" s="3">
        <f t="shared" ref="F30" si="12">SUM(B30,C30,E30)</f>
        <v>13684</v>
      </c>
      <c r="G30" s="4">
        <f>SUM(G28:G29)</f>
        <v>4263</v>
      </c>
      <c r="H30" s="34">
        <f>SUM(H28:H29)</f>
        <v>791</v>
      </c>
      <c r="I30" s="5">
        <f>H30/K30</f>
        <v>0.13178940353215596</v>
      </c>
      <c r="J30" s="34">
        <f>SUM(J28:J29)</f>
        <v>948</v>
      </c>
      <c r="K30" s="3">
        <f>SUM(G30,H30,J30)</f>
        <v>6002</v>
      </c>
      <c r="L30" s="4">
        <f>SUM(L28:L29)</f>
        <v>3670</v>
      </c>
      <c r="M30" s="4">
        <f>SUM(M28:M29)</f>
        <v>1739</v>
      </c>
      <c r="N30" s="5">
        <f>M30/P30</f>
        <v>0.26177931657383713</v>
      </c>
      <c r="O30" s="4">
        <f>SUM(O28:O29)</f>
        <v>1234</v>
      </c>
      <c r="P30" s="3">
        <f>SUM(L30,M30,O30)</f>
        <v>6643</v>
      </c>
      <c r="R30" s="39"/>
      <c r="S30" s="49"/>
      <c r="T30" s="45"/>
      <c r="U30" s="45"/>
      <c r="V30" s="46"/>
      <c r="W30" s="45"/>
      <c r="X30" s="45"/>
      <c r="Y30" s="45"/>
      <c r="Z30" s="49"/>
      <c r="AA30" s="46"/>
      <c r="AB30" s="49"/>
      <c r="AC30" s="45"/>
      <c r="AD30" s="45"/>
      <c r="AE30" s="45"/>
      <c r="AF30" s="46"/>
      <c r="AG30" s="45"/>
      <c r="AH30" s="45"/>
    </row>
    <row r="31" spans="1:34" ht="15.75" thickTop="1" x14ac:dyDescent="0.25">
      <c r="A31" s="1" t="s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</row>
    <row r="32" spans="1:34" x14ac:dyDescent="0.25">
      <c r="A32" s="55" t="s">
        <v>1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</row>
    <row r="33" spans="1:34" x14ac:dyDescent="0.25">
      <c r="A33" s="2" t="s">
        <v>0</v>
      </c>
      <c r="B33" s="2"/>
      <c r="C33" s="2"/>
      <c r="D33" s="2"/>
      <c r="E33" s="2"/>
      <c r="F33" s="1"/>
      <c r="G33" s="2"/>
      <c r="H33" s="2"/>
      <c r="I33" s="2"/>
      <c r="J33" s="2"/>
      <c r="K33" s="1"/>
      <c r="L33" s="2"/>
      <c r="M33" s="2"/>
      <c r="N33" s="2"/>
      <c r="O33" s="2"/>
      <c r="P33" s="1"/>
      <c r="S33" s="54"/>
      <c r="T33" s="54"/>
      <c r="U33" s="54"/>
      <c r="V33" s="54"/>
      <c r="W33" s="54"/>
      <c r="X33" s="53"/>
      <c r="Y33" s="54"/>
      <c r="Z33" s="54"/>
      <c r="AA33" s="54"/>
      <c r="AB33" s="54"/>
      <c r="AC33" s="53"/>
      <c r="AD33" s="54"/>
      <c r="AE33" s="54"/>
      <c r="AF33" s="54"/>
      <c r="AG33" s="54"/>
      <c r="AH33" s="53"/>
    </row>
    <row r="38" spans="1:34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34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1:34" ht="19.5" x14ac:dyDescent="0.3">
      <c r="A40" s="38"/>
      <c r="B40" s="41"/>
      <c r="C40" s="41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1:34" x14ac:dyDescent="0.25">
      <c r="A41" s="42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1:34" x14ac:dyDescent="0.25">
      <c r="A42" s="47"/>
      <c r="B42" s="48"/>
      <c r="C42" s="4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1:34" x14ac:dyDescent="0.25">
      <c r="A43" s="47"/>
      <c r="B43" s="48"/>
      <c r="C43" s="4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1:34" x14ac:dyDescent="0.25">
      <c r="A44" s="49"/>
      <c r="B44" s="48"/>
      <c r="C44" s="4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1:34" x14ac:dyDescent="0.25">
      <c r="A45" s="42"/>
      <c r="B45" s="48"/>
      <c r="C45" s="4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1:34" x14ac:dyDescent="0.25">
      <c r="A46" s="47"/>
      <c r="B46" s="48"/>
      <c r="C46" s="4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1:34" x14ac:dyDescent="0.25">
      <c r="A47" s="47"/>
      <c r="B47" s="48"/>
      <c r="C47" s="4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1:34" x14ac:dyDescent="0.25">
      <c r="A48" s="49"/>
      <c r="B48" s="48"/>
      <c r="C48" s="4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1:18" x14ac:dyDescent="0.25">
      <c r="A49" s="42"/>
      <c r="B49" s="48"/>
      <c r="C49" s="4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1:18" x14ac:dyDescent="0.25">
      <c r="A50" s="47"/>
      <c r="B50" s="48"/>
      <c r="C50" s="4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1:18" x14ac:dyDescent="0.25">
      <c r="A51" s="47"/>
      <c r="B51" s="48"/>
      <c r="C51" s="4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1:18" x14ac:dyDescent="0.25">
      <c r="A52" s="49"/>
      <c r="B52" s="48"/>
      <c r="C52" s="4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1:18" x14ac:dyDescent="0.25">
      <c r="A53" s="42"/>
      <c r="B53" s="48"/>
      <c r="C53" s="4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1:18" x14ac:dyDescent="0.25">
      <c r="A54" s="47"/>
      <c r="B54" s="48"/>
      <c r="C54" s="4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spans="1:18" x14ac:dyDescent="0.25">
      <c r="A55" s="47"/>
      <c r="B55" s="48"/>
      <c r="C55" s="4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1:18" x14ac:dyDescent="0.25">
      <c r="A56" s="49"/>
      <c r="B56" s="48"/>
      <c r="C56" s="4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1:18" x14ac:dyDescent="0.25">
      <c r="A57" s="42"/>
      <c r="B57" s="48"/>
      <c r="C57" s="4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1:18" x14ac:dyDescent="0.25">
      <c r="A58" s="47"/>
      <c r="B58" s="48"/>
      <c r="C58" s="4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</row>
    <row r="59" spans="1:18" x14ac:dyDescent="0.25">
      <c r="A59" s="47"/>
      <c r="B59" s="48"/>
      <c r="C59" s="4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1:18" x14ac:dyDescent="0.25">
      <c r="A60" s="49"/>
      <c r="B60" s="48"/>
      <c r="C60" s="4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1:18" x14ac:dyDescent="0.25">
      <c r="A61" s="42"/>
      <c r="B61" s="48"/>
      <c r="C61" s="4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spans="1:18" x14ac:dyDescent="0.25">
      <c r="A62" s="47"/>
      <c r="B62" s="48"/>
      <c r="C62" s="4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spans="1:18" x14ac:dyDescent="0.25">
      <c r="A63" s="47"/>
      <c r="B63" s="48"/>
      <c r="C63" s="4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</sheetData>
  <mergeCells count="2">
    <mergeCell ref="A32:P32"/>
    <mergeCell ref="S32:AH3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Q35" sqref="Q35"/>
    </sheetView>
  </sheetViews>
  <sheetFormatPr defaultRowHeight="15" x14ac:dyDescent="0.25"/>
  <cols>
    <col min="1" max="1" width="14.140625" customWidth="1"/>
    <col min="2" max="2" width="13" customWidth="1"/>
    <col min="3" max="6" width="7.28515625" customWidth="1"/>
    <col min="7" max="7" width="12.42578125" customWidth="1"/>
    <col min="8" max="11" width="7.28515625" customWidth="1"/>
    <col min="12" max="12" width="13" customWidth="1"/>
    <col min="13" max="16" width="7.28515625" customWidth="1"/>
  </cols>
  <sheetData>
    <row r="1" spans="1:16" ht="12.75" customHeight="1" x14ac:dyDescent="0.25">
      <c r="A1" s="22" t="s">
        <v>27</v>
      </c>
      <c r="K1" s="23"/>
      <c r="P1" s="23"/>
    </row>
    <row r="2" spans="1:16" s="23" customFormat="1" ht="16.5" customHeight="1" x14ac:dyDescent="0.3">
      <c r="A2" s="21"/>
      <c r="B2" s="21" t="s">
        <v>2</v>
      </c>
      <c r="C2" s="21"/>
      <c r="D2" s="21"/>
      <c r="E2" s="21"/>
      <c r="F2" s="21"/>
      <c r="G2" s="21" t="s">
        <v>19</v>
      </c>
      <c r="H2" s="21"/>
      <c r="I2" s="21"/>
      <c r="J2" s="21"/>
      <c r="K2" s="21"/>
      <c r="L2" s="21" t="s">
        <v>18</v>
      </c>
      <c r="M2" s="21"/>
      <c r="N2" s="21"/>
      <c r="O2" s="21"/>
      <c r="P2" s="24"/>
    </row>
    <row r="3" spans="1:16" s="25" customFormat="1" ht="12" customHeight="1" x14ac:dyDescent="0.25">
      <c r="A3" s="20" t="s">
        <v>17</v>
      </c>
      <c r="B3" s="20" t="s">
        <v>21</v>
      </c>
      <c r="C3" s="20" t="s">
        <v>22</v>
      </c>
      <c r="D3" s="20" t="s">
        <v>23</v>
      </c>
      <c r="E3" s="20" t="s">
        <v>24</v>
      </c>
      <c r="F3" s="20" t="s">
        <v>2</v>
      </c>
      <c r="G3" s="20" t="s">
        <v>21</v>
      </c>
      <c r="H3" s="20" t="s">
        <v>22</v>
      </c>
      <c r="I3" s="20" t="s">
        <v>23</v>
      </c>
      <c r="J3" s="20" t="s">
        <v>24</v>
      </c>
      <c r="K3" s="20" t="s">
        <v>2</v>
      </c>
      <c r="L3" s="20" t="s">
        <v>21</v>
      </c>
      <c r="M3" s="20" t="s">
        <v>22</v>
      </c>
      <c r="N3" s="20" t="s">
        <v>23</v>
      </c>
      <c r="O3" s="20" t="s">
        <v>24</v>
      </c>
      <c r="P3" s="15" t="s">
        <v>2</v>
      </c>
    </row>
    <row r="4" spans="1:16" ht="13.5" customHeight="1" x14ac:dyDescent="0.25">
      <c r="A4" s="26" t="s">
        <v>4</v>
      </c>
      <c r="B4" s="11">
        <v>238050</v>
      </c>
      <c r="C4" s="11">
        <v>30347</v>
      </c>
      <c r="D4" s="11">
        <v>16773</v>
      </c>
      <c r="E4" s="11">
        <v>6350</v>
      </c>
      <c r="F4" s="10">
        <f>SUM(B4:E4)</f>
        <v>291520</v>
      </c>
      <c r="G4" s="11">
        <v>106323</v>
      </c>
      <c r="H4" s="11">
        <v>18911</v>
      </c>
      <c r="I4" s="11">
        <v>7603</v>
      </c>
      <c r="J4" s="11">
        <v>6242</v>
      </c>
      <c r="K4" s="10">
        <f>SUM(G4:J4)</f>
        <v>139079</v>
      </c>
      <c r="L4" s="11">
        <v>118984</v>
      </c>
      <c r="M4" s="11">
        <v>10894</v>
      </c>
      <c r="N4" s="11">
        <v>8851</v>
      </c>
      <c r="O4" s="37">
        <v>103</v>
      </c>
      <c r="P4" s="10">
        <f>SUM(L4:O4)</f>
        <v>138832</v>
      </c>
    </row>
    <row r="5" spans="1:16" ht="13.5" customHeight="1" x14ac:dyDescent="0.25">
      <c r="A5" s="26" t="s">
        <v>15</v>
      </c>
      <c r="B5" s="11">
        <v>37120</v>
      </c>
      <c r="C5" s="11">
        <v>12421</v>
      </c>
      <c r="D5" s="11">
        <v>2854</v>
      </c>
      <c r="E5" s="37">
        <v>943</v>
      </c>
      <c r="F5" s="10">
        <f>SUM(B5:E5)</f>
        <v>53338</v>
      </c>
      <c r="G5" s="11">
        <v>15185</v>
      </c>
      <c r="H5" s="11">
        <v>8509</v>
      </c>
      <c r="I5" s="37">
        <v>1270</v>
      </c>
      <c r="J5" s="37">
        <v>915</v>
      </c>
      <c r="K5" s="10">
        <f t="shared" ref="K5:K6" si="0">SUM(G5:J5)</f>
        <v>25879</v>
      </c>
      <c r="L5" s="11">
        <v>20006</v>
      </c>
      <c r="M5" s="11">
        <v>3747</v>
      </c>
      <c r="N5" s="37">
        <v>1522</v>
      </c>
      <c r="O5" s="37">
        <v>28</v>
      </c>
      <c r="P5" s="10">
        <f t="shared" ref="P5" si="1">SUM(L5:O5)</f>
        <v>25303</v>
      </c>
    </row>
    <row r="6" spans="1:16" s="23" customFormat="1" ht="13.5" customHeight="1" x14ac:dyDescent="0.25">
      <c r="A6" s="27" t="s">
        <v>2</v>
      </c>
      <c r="B6" s="28">
        <f>SUM(B4:B5)</f>
        <v>275170</v>
      </c>
      <c r="C6" s="28">
        <f t="shared" ref="C6:F6" si="2">SUM(C4:C5)</f>
        <v>42768</v>
      </c>
      <c r="D6" s="28">
        <f t="shared" si="2"/>
        <v>19627</v>
      </c>
      <c r="E6" s="28">
        <f t="shared" si="2"/>
        <v>7293</v>
      </c>
      <c r="F6" s="28">
        <f t="shared" si="2"/>
        <v>344858</v>
      </c>
      <c r="G6" s="28">
        <f>SUM(G4:G5)</f>
        <v>121508</v>
      </c>
      <c r="H6" s="28">
        <f t="shared" ref="H6" si="3">SUM(H4:H5)</f>
        <v>27420</v>
      </c>
      <c r="I6" s="28">
        <f t="shared" ref="I6" si="4">SUM(I4:I5)</f>
        <v>8873</v>
      </c>
      <c r="J6" s="28">
        <f t="shared" ref="J6" si="5">SUM(J4:J5)</f>
        <v>7157</v>
      </c>
      <c r="K6" s="10">
        <f t="shared" si="0"/>
        <v>164958</v>
      </c>
      <c r="L6" s="28">
        <f>SUM(L4:L5)</f>
        <v>138990</v>
      </c>
      <c r="M6" s="28">
        <f t="shared" ref="M6" si="6">SUM(M4:M5)</f>
        <v>14641</v>
      </c>
      <c r="N6" s="28">
        <f t="shared" ref="N6" si="7">SUM(N4:N5)</f>
        <v>10373</v>
      </c>
      <c r="O6" s="35">
        <f t="shared" ref="O6" si="8">SUM(O4:O5)</f>
        <v>131</v>
      </c>
      <c r="P6" s="29">
        <f t="shared" ref="P6" si="9">SUM(L6:O6)</f>
        <v>164135</v>
      </c>
    </row>
    <row r="7" spans="1:16" s="25" customFormat="1" ht="13.5" customHeight="1" x14ac:dyDescent="0.25">
      <c r="A7" s="15" t="s">
        <v>16</v>
      </c>
      <c r="B7" s="20" t="s">
        <v>21</v>
      </c>
      <c r="C7" s="20" t="s">
        <v>22</v>
      </c>
      <c r="D7" s="20" t="s">
        <v>23</v>
      </c>
      <c r="E7" s="20" t="s">
        <v>24</v>
      </c>
      <c r="F7" s="15" t="s">
        <v>2</v>
      </c>
      <c r="G7" s="20" t="s">
        <v>21</v>
      </c>
      <c r="H7" s="20" t="s">
        <v>22</v>
      </c>
      <c r="I7" s="20" t="s">
        <v>23</v>
      </c>
      <c r="J7" s="20" t="s">
        <v>24</v>
      </c>
      <c r="K7" s="15" t="s">
        <v>2</v>
      </c>
      <c r="L7" s="20" t="s">
        <v>21</v>
      </c>
      <c r="M7" s="20" t="s">
        <v>22</v>
      </c>
      <c r="N7" s="20" t="s">
        <v>23</v>
      </c>
      <c r="O7" s="20" t="s">
        <v>24</v>
      </c>
      <c r="P7" s="15" t="s">
        <v>2</v>
      </c>
    </row>
    <row r="8" spans="1:16" ht="13.5" customHeight="1" x14ac:dyDescent="0.25">
      <c r="A8" s="26" t="s">
        <v>4</v>
      </c>
      <c r="B8" s="11">
        <v>53948</v>
      </c>
      <c r="C8" s="11">
        <v>8567</v>
      </c>
      <c r="D8" s="11">
        <v>3566</v>
      </c>
      <c r="E8" s="37">
        <v>960</v>
      </c>
      <c r="F8" s="10">
        <f>SUM(B8:E8)</f>
        <v>67041</v>
      </c>
      <c r="G8" s="11">
        <v>23652</v>
      </c>
      <c r="H8" s="11">
        <v>5096</v>
      </c>
      <c r="I8" s="37">
        <v>1544</v>
      </c>
      <c r="J8" s="37">
        <v>935</v>
      </c>
      <c r="K8" s="10">
        <f>SUM(G8:J8)</f>
        <v>31227</v>
      </c>
      <c r="L8" s="11">
        <v>27923</v>
      </c>
      <c r="M8" s="11">
        <v>3309</v>
      </c>
      <c r="N8" s="11">
        <v>1960</v>
      </c>
      <c r="O8" s="37">
        <v>25</v>
      </c>
      <c r="P8" s="10">
        <f>SUM(L8:O8)</f>
        <v>33217</v>
      </c>
    </row>
    <row r="9" spans="1:16" ht="13.5" customHeight="1" x14ac:dyDescent="0.25">
      <c r="A9" s="26" t="s">
        <v>15</v>
      </c>
      <c r="B9" s="11">
        <v>8341</v>
      </c>
      <c r="C9" s="11">
        <v>4016</v>
      </c>
      <c r="D9" s="37">
        <v>669</v>
      </c>
      <c r="E9" s="37">
        <v>139</v>
      </c>
      <c r="F9" s="10">
        <f>SUM(B9:E9)</f>
        <v>13165</v>
      </c>
      <c r="G9" s="11">
        <v>3175</v>
      </c>
      <c r="H9" s="11">
        <v>2485</v>
      </c>
      <c r="I9" s="37">
        <v>279</v>
      </c>
      <c r="J9" s="37">
        <v>133</v>
      </c>
      <c r="K9" s="10">
        <f t="shared" ref="K9" si="10">SUM(G9:J9)</f>
        <v>6072</v>
      </c>
      <c r="L9" s="11">
        <v>4779</v>
      </c>
      <c r="M9" s="11">
        <v>1480</v>
      </c>
      <c r="N9" s="37">
        <v>381</v>
      </c>
      <c r="O9" s="37">
        <v>6</v>
      </c>
      <c r="P9" s="10">
        <f t="shared" ref="P9" si="11">SUM(L9:O9)</f>
        <v>6646</v>
      </c>
    </row>
    <row r="10" spans="1:16" s="23" customFormat="1" ht="13.5" customHeight="1" x14ac:dyDescent="0.25">
      <c r="A10" s="27" t="s">
        <v>2</v>
      </c>
      <c r="B10" s="28">
        <f>SUM(B8:B9)</f>
        <v>62289</v>
      </c>
      <c r="C10" s="28">
        <f t="shared" ref="C10" si="12">SUM(C8:C9)</f>
        <v>12583</v>
      </c>
      <c r="D10" s="28">
        <f t="shared" ref="D10" si="13">SUM(D8:D9)</f>
        <v>4235</v>
      </c>
      <c r="E10" s="35">
        <f t="shared" ref="E10" si="14">SUM(E8:E9)</f>
        <v>1099</v>
      </c>
      <c r="F10" s="29">
        <f t="shared" ref="F10" si="15">SUM(F8:F9)</f>
        <v>80206</v>
      </c>
      <c r="G10" s="28">
        <f>SUM(G8:G9)</f>
        <v>26827</v>
      </c>
      <c r="H10" s="28">
        <f t="shared" ref="H10" si="16">SUM(H8:H9)</f>
        <v>7581</v>
      </c>
      <c r="I10" s="28">
        <f t="shared" ref="I10" si="17">SUM(I8:I9)</f>
        <v>1823</v>
      </c>
      <c r="J10" s="35">
        <f t="shared" ref="J10" si="18">SUM(J8:J9)</f>
        <v>1068</v>
      </c>
      <c r="K10" s="29">
        <f t="shared" ref="K10" si="19">SUM(G10:J10)</f>
        <v>37299</v>
      </c>
      <c r="L10" s="28">
        <f>SUM(L8:L9)</f>
        <v>32702</v>
      </c>
      <c r="M10" s="28">
        <f t="shared" ref="M10" si="20">SUM(M8:M9)</f>
        <v>4789</v>
      </c>
      <c r="N10" s="28">
        <f t="shared" ref="N10" si="21">SUM(N8:N9)</f>
        <v>2341</v>
      </c>
      <c r="O10" s="35">
        <f t="shared" ref="O10" si="22">SUM(O8:O9)</f>
        <v>31</v>
      </c>
      <c r="P10" s="29">
        <f t="shared" ref="P10" si="23">SUM(L10:O10)</f>
        <v>39863</v>
      </c>
    </row>
    <row r="11" spans="1:16" s="25" customFormat="1" ht="13.5" customHeight="1" x14ac:dyDescent="0.25">
      <c r="A11" s="15" t="s">
        <v>14</v>
      </c>
      <c r="B11" s="20" t="s">
        <v>21</v>
      </c>
      <c r="C11" s="20" t="s">
        <v>22</v>
      </c>
      <c r="D11" s="20" t="s">
        <v>23</v>
      </c>
      <c r="E11" s="20" t="s">
        <v>24</v>
      </c>
      <c r="F11" s="15" t="s">
        <v>2</v>
      </c>
      <c r="G11" s="20" t="s">
        <v>21</v>
      </c>
      <c r="H11" s="20" t="s">
        <v>22</v>
      </c>
      <c r="I11" s="20" t="s">
        <v>23</v>
      </c>
      <c r="J11" s="20" t="s">
        <v>24</v>
      </c>
      <c r="K11" s="15" t="s">
        <v>2</v>
      </c>
      <c r="L11" s="20" t="s">
        <v>21</v>
      </c>
      <c r="M11" s="20" t="s">
        <v>22</v>
      </c>
      <c r="N11" s="20" t="s">
        <v>23</v>
      </c>
      <c r="O11" s="20" t="s">
        <v>24</v>
      </c>
      <c r="P11" s="15" t="s">
        <v>2</v>
      </c>
    </row>
    <row r="12" spans="1:16" ht="13.5" customHeight="1" x14ac:dyDescent="0.25">
      <c r="A12" s="26" t="s">
        <v>4</v>
      </c>
      <c r="B12" s="11">
        <v>21339</v>
      </c>
      <c r="C12" s="11">
        <v>3170</v>
      </c>
      <c r="D12" s="11">
        <v>2784</v>
      </c>
      <c r="E12" s="11">
        <v>2270</v>
      </c>
      <c r="F12" s="10">
        <f>SUM(B12:E12)</f>
        <v>29563</v>
      </c>
      <c r="G12" s="11">
        <v>8687</v>
      </c>
      <c r="H12" s="11">
        <v>1686</v>
      </c>
      <c r="I12" s="37">
        <v>1201</v>
      </c>
      <c r="J12" s="11">
        <v>2247</v>
      </c>
      <c r="K12" s="10">
        <f>SUM(G12:J12)</f>
        <v>13821</v>
      </c>
      <c r="L12" s="11">
        <v>11121</v>
      </c>
      <c r="M12" s="11">
        <v>1407</v>
      </c>
      <c r="N12" s="11">
        <v>1523</v>
      </c>
      <c r="O12" s="37">
        <v>20</v>
      </c>
      <c r="P12" s="10">
        <f>SUM(L12:O12)</f>
        <v>14071</v>
      </c>
    </row>
    <row r="13" spans="1:16" ht="13.5" customHeight="1" x14ac:dyDescent="0.25">
      <c r="A13" s="26" t="s">
        <v>3</v>
      </c>
      <c r="B13" s="11">
        <v>2036</v>
      </c>
      <c r="C13" s="37">
        <v>391</v>
      </c>
      <c r="D13" s="37">
        <v>276</v>
      </c>
      <c r="E13" s="37">
        <v>289</v>
      </c>
      <c r="F13" s="10">
        <f>SUM(B13:E13)</f>
        <v>2992</v>
      </c>
      <c r="G13" s="37">
        <v>789</v>
      </c>
      <c r="H13" s="37">
        <v>213</v>
      </c>
      <c r="I13" s="37">
        <v>110</v>
      </c>
      <c r="J13" s="37">
        <v>282</v>
      </c>
      <c r="K13" s="30">
        <f t="shared" ref="K13" si="24">SUM(G13:J13)</f>
        <v>1394</v>
      </c>
      <c r="L13" s="11">
        <v>1082</v>
      </c>
      <c r="M13" s="37">
        <v>165</v>
      </c>
      <c r="N13" s="37">
        <v>157</v>
      </c>
      <c r="O13" s="37">
        <v>7</v>
      </c>
      <c r="P13" s="10">
        <f t="shared" ref="P13" si="25">SUM(L13:O13)</f>
        <v>1411</v>
      </c>
    </row>
    <row r="14" spans="1:16" s="23" customFormat="1" ht="13.5" customHeight="1" x14ac:dyDescent="0.25">
      <c r="A14" s="27" t="s">
        <v>2</v>
      </c>
      <c r="B14" s="28">
        <f>SUM(B12:B13)</f>
        <v>23375</v>
      </c>
      <c r="C14" s="28">
        <f t="shared" ref="C14" si="26">SUM(C12:C13)</f>
        <v>3561</v>
      </c>
      <c r="D14" s="28">
        <f t="shared" ref="D14" si="27">SUM(D12:D13)</f>
        <v>3060</v>
      </c>
      <c r="E14" s="28">
        <f t="shared" ref="E14" si="28">SUM(E12:E13)</f>
        <v>2559</v>
      </c>
      <c r="F14" s="29">
        <f t="shared" ref="F14" si="29">SUM(F12:F13)</f>
        <v>32555</v>
      </c>
      <c r="G14" s="28">
        <f>SUM(G12:G13)</f>
        <v>9476</v>
      </c>
      <c r="H14" s="28">
        <f t="shared" ref="H14" si="30">SUM(H12:H13)</f>
        <v>1899</v>
      </c>
      <c r="I14" s="35">
        <f t="shared" ref="I14" si="31">SUM(I12:I13)</f>
        <v>1311</v>
      </c>
      <c r="J14" s="28">
        <f t="shared" ref="J14" si="32">SUM(J12:J13)</f>
        <v>2529</v>
      </c>
      <c r="K14" s="29">
        <f t="shared" ref="K14" si="33">SUM(G14:J14)</f>
        <v>15215</v>
      </c>
      <c r="L14" s="28">
        <f>SUM(L12:L13)</f>
        <v>12203</v>
      </c>
      <c r="M14" s="28">
        <f t="shared" ref="M14" si="34">SUM(M12:M13)</f>
        <v>1572</v>
      </c>
      <c r="N14" s="28">
        <f t="shared" ref="N14" si="35">SUM(N12:N13)</f>
        <v>1680</v>
      </c>
      <c r="O14" s="35">
        <f t="shared" ref="O14" si="36">SUM(O12:O13)</f>
        <v>27</v>
      </c>
      <c r="P14" s="29">
        <f t="shared" ref="P14" si="37">SUM(L14:O14)</f>
        <v>15482</v>
      </c>
    </row>
    <row r="15" spans="1:16" s="25" customFormat="1" ht="13.5" customHeight="1" x14ac:dyDescent="0.25">
      <c r="A15" s="15" t="s">
        <v>13</v>
      </c>
      <c r="B15" s="20" t="s">
        <v>21</v>
      </c>
      <c r="C15" s="20" t="s">
        <v>22</v>
      </c>
      <c r="D15" s="20" t="s">
        <v>23</v>
      </c>
      <c r="E15" s="20" t="s">
        <v>24</v>
      </c>
      <c r="F15" s="15" t="s">
        <v>2</v>
      </c>
      <c r="G15" s="20" t="s">
        <v>21</v>
      </c>
      <c r="H15" s="20" t="s">
        <v>22</v>
      </c>
      <c r="I15" s="20" t="s">
        <v>23</v>
      </c>
      <c r="J15" s="20" t="s">
        <v>24</v>
      </c>
      <c r="K15" s="15" t="s">
        <v>2</v>
      </c>
      <c r="L15" s="20" t="s">
        <v>21</v>
      </c>
      <c r="M15" s="20" t="s">
        <v>22</v>
      </c>
      <c r="N15" s="20" t="s">
        <v>23</v>
      </c>
      <c r="O15" s="20" t="s">
        <v>24</v>
      </c>
      <c r="P15" s="15" t="s">
        <v>2</v>
      </c>
    </row>
    <row r="16" spans="1:16" ht="13.5" customHeight="1" x14ac:dyDescent="0.25">
      <c r="A16" s="26" t="s">
        <v>4</v>
      </c>
      <c r="B16" s="11">
        <v>116433</v>
      </c>
      <c r="C16" s="11">
        <v>10891</v>
      </c>
      <c r="D16" s="11">
        <v>5977</v>
      </c>
      <c r="E16" s="37">
        <v>1422</v>
      </c>
      <c r="F16" s="10">
        <f>SUM(B16:E16)</f>
        <v>134723</v>
      </c>
      <c r="G16" s="11">
        <v>54609</v>
      </c>
      <c r="H16" s="11">
        <v>7127</v>
      </c>
      <c r="I16" s="11">
        <v>2682</v>
      </c>
      <c r="J16" s="37">
        <v>1397</v>
      </c>
      <c r="K16" s="10">
        <f>SUM(G16:J16)</f>
        <v>65815</v>
      </c>
      <c r="L16" s="11">
        <v>55491</v>
      </c>
      <c r="M16" s="11">
        <v>3607</v>
      </c>
      <c r="N16" s="11">
        <v>3188</v>
      </c>
      <c r="O16" s="37">
        <v>25</v>
      </c>
      <c r="P16" s="10">
        <f>SUM(L16:O16)</f>
        <v>62311</v>
      </c>
    </row>
    <row r="17" spans="1:16" ht="13.5" customHeight="1" x14ac:dyDescent="0.25">
      <c r="A17" s="26" t="s">
        <v>3</v>
      </c>
      <c r="B17" s="11">
        <v>19512</v>
      </c>
      <c r="C17" s="11">
        <v>5356</v>
      </c>
      <c r="D17" s="37">
        <v>1122</v>
      </c>
      <c r="E17" s="37">
        <v>157</v>
      </c>
      <c r="F17" s="10">
        <f>SUM(B17:E17)</f>
        <v>26147</v>
      </c>
      <c r="G17" s="11">
        <v>8426</v>
      </c>
      <c r="H17" s="11">
        <v>3959</v>
      </c>
      <c r="I17" s="37">
        <v>504</v>
      </c>
      <c r="J17" s="37">
        <v>155</v>
      </c>
      <c r="K17" s="10">
        <f t="shared" ref="K17" si="38">SUM(G17:J17)</f>
        <v>13044</v>
      </c>
      <c r="L17" s="11">
        <v>10163</v>
      </c>
      <c r="M17" s="11">
        <v>1340</v>
      </c>
      <c r="N17" s="37">
        <v>595</v>
      </c>
      <c r="O17" s="37">
        <v>2</v>
      </c>
      <c r="P17" s="10">
        <f t="shared" ref="P17" si="39">SUM(L17:O17)</f>
        <v>12100</v>
      </c>
    </row>
    <row r="18" spans="1:16" s="23" customFormat="1" ht="13.5" customHeight="1" x14ac:dyDescent="0.25">
      <c r="A18" s="27" t="s">
        <v>2</v>
      </c>
      <c r="B18" s="28">
        <f>SUM(B16:B17)</f>
        <v>135945</v>
      </c>
      <c r="C18" s="28">
        <f t="shared" ref="C18" si="40">SUM(C16:C17)</f>
        <v>16247</v>
      </c>
      <c r="D18" s="28">
        <f t="shared" ref="D18" si="41">SUM(D16:D17)</f>
        <v>7099</v>
      </c>
      <c r="E18" s="28">
        <f t="shared" ref="E18" si="42">SUM(E16:E17)</f>
        <v>1579</v>
      </c>
      <c r="F18" s="29">
        <f t="shared" ref="F18" si="43">SUM(F16:F17)</f>
        <v>160870</v>
      </c>
      <c r="G18" s="28">
        <f>SUM(G16:G17)</f>
        <v>63035</v>
      </c>
      <c r="H18" s="28">
        <f t="shared" ref="H18" si="44">SUM(H16:H17)</f>
        <v>11086</v>
      </c>
      <c r="I18" s="28">
        <f t="shared" ref="I18" si="45">SUM(I16:I17)</f>
        <v>3186</v>
      </c>
      <c r="J18" s="35">
        <f t="shared" ref="J18" si="46">SUM(J16:J17)</f>
        <v>1552</v>
      </c>
      <c r="K18" s="29">
        <f t="shared" ref="K18" si="47">SUM(G18:J18)</f>
        <v>78859</v>
      </c>
      <c r="L18" s="28">
        <f>SUM(L16:L17)</f>
        <v>65654</v>
      </c>
      <c r="M18" s="28">
        <f t="shared" ref="M18" si="48">SUM(M16:M17)</f>
        <v>4947</v>
      </c>
      <c r="N18" s="28">
        <f t="shared" ref="N18" si="49">SUM(N16:N17)</f>
        <v>3783</v>
      </c>
      <c r="O18" s="35">
        <f t="shared" ref="O18" si="50">SUM(O16:O17)</f>
        <v>27</v>
      </c>
      <c r="P18" s="29">
        <f t="shared" ref="P18" si="51">SUM(L18:O18)</f>
        <v>74411</v>
      </c>
    </row>
    <row r="19" spans="1:16" s="25" customFormat="1" ht="13.5" customHeight="1" x14ac:dyDescent="0.25">
      <c r="A19" s="15" t="s">
        <v>12</v>
      </c>
      <c r="B19" s="20" t="s">
        <v>21</v>
      </c>
      <c r="C19" s="20" t="s">
        <v>22</v>
      </c>
      <c r="D19" s="20" t="s">
        <v>23</v>
      </c>
      <c r="E19" s="20" t="s">
        <v>24</v>
      </c>
      <c r="F19" s="15" t="s">
        <v>2</v>
      </c>
      <c r="G19" s="20" t="s">
        <v>21</v>
      </c>
      <c r="H19" s="20" t="s">
        <v>22</v>
      </c>
      <c r="I19" s="20" t="s">
        <v>23</v>
      </c>
      <c r="J19" s="20" t="s">
        <v>24</v>
      </c>
      <c r="K19" s="15" t="s">
        <v>2</v>
      </c>
      <c r="L19" s="20" t="s">
        <v>21</v>
      </c>
      <c r="M19" s="20" t="s">
        <v>22</v>
      </c>
      <c r="N19" s="20" t="s">
        <v>23</v>
      </c>
      <c r="O19" s="20" t="s">
        <v>24</v>
      </c>
      <c r="P19" s="15" t="s">
        <v>2</v>
      </c>
    </row>
    <row r="20" spans="1:16" ht="13.5" customHeight="1" x14ac:dyDescent="0.25">
      <c r="A20" s="26" t="s">
        <v>11</v>
      </c>
      <c r="B20" s="11">
        <v>22600</v>
      </c>
      <c r="C20" s="11">
        <v>3967</v>
      </c>
      <c r="D20" s="11">
        <v>2607</v>
      </c>
      <c r="E20" s="37">
        <v>968</v>
      </c>
      <c r="F20" s="10">
        <f>SUM(B20:E20)</f>
        <v>30142</v>
      </c>
      <c r="G20" s="11">
        <v>9659</v>
      </c>
      <c r="H20" s="11">
        <v>2587</v>
      </c>
      <c r="I20" s="37">
        <v>1253</v>
      </c>
      <c r="J20" s="37">
        <v>944</v>
      </c>
      <c r="K20" s="10">
        <f>SUM(G20:J20)</f>
        <v>14443</v>
      </c>
      <c r="L20" s="11">
        <v>11896</v>
      </c>
      <c r="M20" s="11">
        <v>1304</v>
      </c>
      <c r="N20" s="11">
        <v>1300</v>
      </c>
      <c r="O20" s="37">
        <v>22</v>
      </c>
      <c r="P20" s="10">
        <f>SUM(L20:O20)</f>
        <v>14522</v>
      </c>
    </row>
    <row r="21" spans="1:16" ht="13.5" customHeight="1" x14ac:dyDescent="0.25">
      <c r="A21" s="26" t="s">
        <v>3</v>
      </c>
      <c r="B21" s="11">
        <v>3640</v>
      </c>
      <c r="C21" s="11">
        <v>1116</v>
      </c>
      <c r="D21" s="37">
        <v>530</v>
      </c>
      <c r="E21" s="37">
        <v>228</v>
      </c>
      <c r="F21" s="10">
        <f>SUM(B21:E21)</f>
        <v>5514</v>
      </c>
      <c r="G21" s="37">
        <v>1487</v>
      </c>
      <c r="H21" s="37">
        <v>752</v>
      </c>
      <c r="I21" s="37">
        <v>229</v>
      </c>
      <c r="J21" s="37">
        <v>218</v>
      </c>
      <c r="K21" s="10">
        <f t="shared" ref="K21" si="52">SUM(G21:J21)</f>
        <v>2686</v>
      </c>
      <c r="L21" s="11">
        <v>1957</v>
      </c>
      <c r="M21" s="37">
        <v>343</v>
      </c>
      <c r="N21" s="37">
        <v>285</v>
      </c>
      <c r="O21" s="37">
        <v>10</v>
      </c>
      <c r="P21" s="10">
        <f t="shared" ref="P21" si="53">SUM(L21:O21)</f>
        <v>2595</v>
      </c>
    </row>
    <row r="22" spans="1:16" s="23" customFormat="1" ht="13.5" customHeight="1" x14ac:dyDescent="0.25">
      <c r="A22" s="27" t="s">
        <v>2</v>
      </c>
      <c r="B22" s="28">
        <f>SUM(B20:B21)</f>
        <v>26240</v>
      </c>
      <c r="C22" s="28">
        <f t="shared" ref="C22" si="54">SUM(C20:C21)</f>
        <v>5083</v>
      </c>
      <c r="D22" s="28">
        <f t="shared" ref="D22" si="55">SUM(D20:D21)</f>
        <v>3137</v>
      </c>
      <c r="E22" s="28">
        <f t="shared" ref="E22" si="56">SUM(E20:E21)</f>
        <v>1196</v>
      </c>
      <c r="F22" s="29">
        <f t="shared" ref="F22" si="57">SUM(F20:F21)</f>
        <v>35656</v>
      </c>
      <c r="G22" s="28">
        <f>SUM(G20:G21)</f>
        <v>11146</v>
      </c>
      <c r="H22" s="28">
        <f t="shared" ref="H22" si="58">SUM(H20:H21)</f>
        <v>3339</v>
      </c>
      <c r="I22" s="35">
        <f t="shared" ref="I22" si="59">SUM(I20:I21)</f>
        <v>1482</v>
      </c>
      <c r="J22" s="35">
        <f t="shared" ref="J22" si="60">SUM(J20:J21)</f>
        <v>1162</v>
      </c>
      <c r="K22" s="29">
        <f t="shared" ref="K22" si="61">SUM(G22:J22)</f>
        <v>17129</v>
      </c>
      <c r="L22" s="28">
        <f>SUM(L20:L21)</f>
        <v>13853</v>
      </c>
      <c r="M22" s="28">
        <f t="shared" ref="M22" si="62">SUM(M20:M21)</f>
        <v>1647</v>
      </c>
      <c r="N22" s="28">
        <f t="shared" ref="N22" si="63">SUM(N20:N21)</f>
        <v>1585</v>
      </c>
      <c r="O22" s="35">
        <f t="shared" ref="O22" si="64">SUM(O20:O21)</f>
        <v>32</v>
      </c>
      <c r="P22" s="29">
        <f t="shared" ref="P22" si="65">SUM(L22:O22)</f>
        <v>17117</v>
      </c>
    </row>
    <row r="23" spans="1:16" s="25" customFormat="1" ht="13.5" customHeight="1" x14ac:dyDescent="0.25">
      <c r="A23" s="15" t="s">
        <v>10</v>
      </c>
      <c r="B23" s="20" t="s">
        <v>21</v>
      </c>
      <c r="C23" s="20" t="s">
        <v>22</v>
      </c>
      <c r="D23" s="20" t="s">
        <v>23</v>
      </c>
      <c r="E23" s="20" t="s">
        <v>24</v>
      </c>
      <c r="F23" s="15" t="s">
        <v>2</v>
      </c>
      <c r="G23" s="20" t="s">
        <v>21</v>
      </c>
      <c r="H23" s="20" t="s">
        <v>22</v>
      </c>
      <c r="I23" s="20" t="s">
        <v>23</v>
      </c>
      <c r="J23" s="20" t="s">
        <v>24</v>
      </c>
      <c r="K23" s="15" t="s">
        <v>2</v>
      </c>
      <c r="L23" s="20" t="s">
        <v>21</v>
      </c>
      <c r="M23" s="20" t="s">
        <v>22</v>
      </c>
      <c r="N23" s="20" t="s">
        <v>23</v>
      </c>
      <c r="O23" s="20" t="s">
        <v>24</v>
      </c>
      <c r="P23" s="15" t="s">
        <v>2</v>
      </c>
    </row>
    <row r="24" spans="1:16" ht="13.5" customHeight="1" x14ac:dyDescent="0.25">
      <c r="A24" s="26" t="s">
        <v>4</v>
      </c>
      <c r="B24" s="11">
        <v>14116</v>
      </c>
      <c r="C24" s="11">
        <v>2827</v>
      </c>
      <c r="D24" s="8">
        <v>1155</v>
      </c>
      <c r="E24" s="8">
        <v>233</v>
      </c>
      <c r="F24" s="10">
        <f>SUM(B24:E24)</f>
        <v>18331</v>
      </c>
      <c r="G24" s="11">
        <v>5894</v>
      </c>
      <c r="H24" s="11">
        <v>1916</v>
      </c>
      <c r="I24" s="8">
        <v>577</v>
      </c>
      <c r="J24" s="8">
        <v>217</v>
      </c>
      <c r="K24" s="10">
        <f>SUM(G24:J24)</f>
        <v>8604</v>
      </c>
      <c r="L24" s="11">
        <v>7585</v>
      </c>
      <c r="M24" s="11">
        <v>862</v>
      </c>
      <c r="N24" s="8">
        <v>560</v>
      </c>
      <c r="O24" s="8">
        <v>6</v>
      </c>
      <c r="P24" s="10">
        <f>SUM(L24:O24)</f>
        <v>9013</v>
      </c>
    </row>
    <row r="25" spans="1:16" ht="13.5" customHeight="1" x14ac:dyDescent="0.25">
      <c r="A25" s="26" t="s">
        <v>3</v>
      </c>
      <c r="B25" s="11">
        <v>2075</v>
      </c>
      <c r="C25" s="11">
        <v>1326</v>
      </c>
      <c r="D25" s="8">
        <v>155</v>
      </c>
      <c r="E25" s="8">
        <v>10</v>
      </c>
      <c r="F25" s="10">
        <f>SUM(B25:E25)</f>
        <v>3566</v>
      </c>
      <c r="G25" s="37">
        <v>767</v>
      </c>
      <c r="H25" s="37">
        <v>981</v>
      </c>
      <c r="I25" s="8">
        <v>92</v>
      </c>
      <c r="J25" s="8">
        <v>10</v>
      </c>
      <c r="K25" s="10">
        <f t="shared" ref="K25" si="66">SUM(G25:J25)</f>
        <v>1850</v>
      </c>
      <c r="L25" s="11">
        <v>1219</v>
      </c>
      <c r="M25" s="37">
        <v>326</v>
      </c>
      <c r="N25" s="8">
        <v>61</v>
      </c>
      <c r="O25" s="8">
        <v>0</v>
      </c>
      <c r="P25" s="10">
        <f t="shared" ref="P25" si="67">SUM(L25:O25)</f>
        <v>1606</v>
      </c>
    </row>
    <row r="26" spans="1:16" s="23" customFormat="1" ht="13.5" customHeight="1" x14ac:dyDescent="0.25">
      <c r="A26" s="27" t="s">
        <v>2</v>
      </c>
      <c r="B26" s="28">
        <f>SUM(B24:B25)</f>
        <v>16191</v>
      </c>
      <c r="C26" s="28">
        <f t="shared" ref="C26" si="68">SUM(C24:C25)</f>
        <v>4153</v>
      </c>
      <c r="D26" s="35">
        <f t="shared" ref="D26" si="69">SUM(D24:D25)</f>
        <v>1310</v>
      </c>
      <c r="E26" s="35">
        <f t="shared" ref="E26" si="70">SUM(E24:E25)</f>
        <v>243</v>
      </c>
      <c r="F26" s="29">
        <f t="shared" ref="F26" si="71">SUM(F24:F25)</f>
        <v>21897</v>
      </c>
      <c r="G26" s="28">
        <f>SUM(G24:G25)</f>
        <v>6661</v>
      </c>
      <c r="H26" s="28">
        <f t="shared" ref="H26" si="72">SUM(H24:H25)</f>
        <v>2897</v>
      </c>
      <c r="I26" s="35">
        <f t="shared" ref="I26" si="73">SUM(I24:I25)</f>
        <v>669</v>
      </c>
      <c r="J26" s="35">
        <f t="shared" ref="J26" si="74">SUM(J24:J25)</f>
        <v>227</v>
      </c>
      <c r="K26" s="29">
        <f t="shared" ref="K26" si="75">SUM(G26:J26)</f>
        <v>10454</v>
      </c>
      <c r="L26" s="28">
        <f>SUM(L24:L25)</f>
        <v>8804</v>
      </c>
      <c r="M26" s="28">
        <f t="shared" ref="M26" si="76">SUM(M24:M25)</f>
        <v>1188</v>
      </c>
      <c r="N26" s="35">
        <f t="shared" ref="N26" si="77">SUM(N24:N25)</f>
        <v>621</v>
      </c>
      <c r="O26" s="35">
        <f t="shared" ref="O26" si="78">SUM(O24:O25)</f>
        <v>6</v>
      </c>
      <c r="P26" s="29">
        <f t="shared" ref="P26" si="79">SUM(L26:O26)</f>
        <v>10619</v>
      </c>
    </row>
    <row r="27" spans="1:16" s="25" customFormat="1" ht="13.5" customHeight="1" x14ac:dyDescent="0.25">
      <c r="A27" s="15" t="s">
        <v>9</v>
      </c>
      <c r="B27" s="20" t="s">
        <v>21</v>
      </c>
      <c r="C27" s="20" t="s">
        <v>22</v>
      </c>
      <c r="D27" s="20" t="s">
        <v>23</v>
      </c>
      <c r="E27" s="20" t="s">
        <v>24</v>
      </c>
      <c r="F27" s="15" t="s">
        <v>2</v>
      </c>
      <c r="G27" s="20" t="s">
        <v>21</v>
      </c>
      <c r="H27" s="20" t="s">
        <v>22</v>
      </c>
      <c r="I27" s="20" t="s">
        <v>23</v>
      </c>
      <c r="J27" s="20" t="s">
        <v>24</v>
      </c>
      <c r="K27" s="15" t="s">
        <v>2</v>
      </c>
      <c r="L27" s="20" t="s">
        <v>21</v>
      </c>
      <c r="M27" s="20" t="s">
        <v>22</v>
      </c>
      <c r="N27" s="20" t="s">
        <v>23</v>
      </c>
      <c r="O27" s="20" t="s">
        <v>24</v>
      </c>
      <c r="P27" s="15" t="s">
        <v>2</v>
      </c>
    </row>
    <row r="28" spans="1:16" ht="13.5" customHeight="1" x14ac:dyDescent="0.25">
      <c r="A28" s="26" t="s">
        <v>4</v>
      </c>
      <c r="B28" s="11">
        <v>9614</v>
      </c>
      <c r="C28" s="11">
        <v>925</v>
      </c>
      <c r="D28" s="8">
        <v>684</v>
      </c>
      <c r="E28" s="8">
        <v>507</v>
      </c>
      <c r="F28" s="10">
        <f>SUM(B28:E28)</f>
        <v>11730</v>
      </c>
      <c r="G28" s="11">
        <v>3822</v>
      </c>
      <c r="H28" s="8">
        <v>499</v>
      </c>
      <c r="I28" s="38">
        <v>346</v>
      </c>
      <c r="J28" s="38">
        <v>502</v>
      </c>
      <c r="K28" s="10">
        <f>SUM(G28:J28)</f>
        <v>5169</v>
      </c>
      <c r="L28" s="11">
        <v>4968</v>
      </c>
      <c r="M28" s="38">
        <v>405</v>
      </c>
      <c r="N28" s="38">
        <v>320</v>
      </c>
      <c r="O28" s="38">
        <v>5</v>
      </c>
      <c r="P28" s="10">
        <f>SUM(L28:O28)</f>
        <v>5698</v>
      </c>
    </row>
    <row r="29" spans="1:16" ht="13.5" customHeight="1" x14ac:dyDescent="0.25">
      <c r="A29" s="26" t="s">
        <v>3</v>
      </c>
      <c r="B29" s="11">
        <v>1516</v>
      </c>
      <c r="C29" s="37">
        <v>216</v>
      </c>
      <c r="D29" s="38">
        <v>102</v>
      </c>
      <c r="E29" s="38">
        <v>120</v>
      </c>
      <c r="F29" s="10">
        <f>SUM(B29:E29)</f>
        <v>1954</v>
      </c>
      <c r="G29" s="37">
        <v>541</v>
      </c>
      <c r="H29" s="8">
        <v>119</v>
      </c>
      <c r="I29" s="38">
        <v>56</v>
      </c>
      <c r="J29" s="38">
        <v>117</v>
      </c>
      <c r="K29" s="30">
        <f t="shared" ref="K29" si="80">SUM(G29:J29)</f>
        <v>833</v>
      </c>
      <c r="L29" s="37">
        <v>806</v>
      </c>
      <c r="M29" s="38">
        <v>93</v>
      </c>
      <c r="N29" s="38">
        <v>43</v>
      </c>
      <c r="O29" s="38">
        <v>3</v>
      </c>
      <c r="P29" s="10">
        <f t="shared" ref="P29" si="81">SUM(L29:O29)</f>
        <v>945</v>
      </c>
    </row>
    <row r="30" spans="1:16" s="23" customFormat="1" ht="13.5" customHeight="1" thickBot="1" x14ac:dyDescent="0.3">
      <c r="A30" s="31" t="s">
        <v>2</v>
      </c>
      <c r="B30" s="32">
        <f>SUM(B28:B29)</f>
        <v>11130</v>
      </c>
      <c r="C30" s="32">
        <f t="shared" ref="C30" si="82">SUM(C28:C29)</f>
        <v>1141</v>
      </c>
      <c r="D30" s="36">
        <f t="shared" ref="D30" si="83">SUM(D28:D29)</f>
        <v>786</v>
      </c>
      <c r="E30" s="36">
        <f t="shared" ref="E30" si="84">SUM(E28:E29)</f>
        <v>627</v>
      </c>
      <c r="F30" s="33">
        <f t="shared" ref="F30" si="85">SUM(F28:F29)</f>
        <v>13684</v>
      </c>
      <c r="G30" s="32">
        <f>SUM(G28:G29)</f>
        <v>4363</v>
      </c>
      <c r="H30" s="36">
        <f t="shared" ref="H30" si="86">SUM(H28:H29)</f>
        <v>618</v>
      </c>
      <c r="I30" s="36">
        <f t="shared" ref="I30" si="87">SUM(I28:I29)</f>
        <v>402</v>
      </c>
      <c r="J30" s="36">
        <f t="shared" ref="J30" si="88">SUM(J28:J29)</f>
        <v>619</v>
      </c>
      <c r="K30" s="33">
        <f t="shared" ref="K30" si="89">SUM(G30:J30)</f>
        <v>6002</v>
      </c>
      <c r="L30" s="32">
        <f>SUM(L28:L29)</f>
        <v>5774</v>
      </c>
      <c r="M30" s="32">
        <f t="shared" ref="M30" si="90">SUM(M28:M29)</f>
        <v>498</v>
      </c>
      <c r="N30" s="36">
        <f t="shared" ref="N30" si="91">SUM(N28:N29)</f>
        <v>363</v>
      </c>
      <c r="O30" s="36">
        <f t="shared" ref="O30" si="92">SUM(O28:O29)</f>
        <v>8</v>
      </c>
      <c r="P30" s="33">
        <f t="shared" ref="P30" si="93">SUM(L30:O30)</f>
        <v>6643</v>
      </c>
    </row>
    <row r="31" spans="1:16" ht="15.75" thickTop="1" x14ac:dyDescent="0.25">
      <c r="A31" s="1" t="s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customHeight="1" x14ac:dyDescent="0.25">
      <c r="A32" s="55" t="s">
        <v>1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1:16" x14ac:dyDescent="0.25">
      <c r="A33" s="2" t="s">
        <v>0</v>
      </c>
      <c r="B33" s="2"/>
      <c r="C33" s="2"/>
      <c r="D33" s="2"/>
      <c r="E33" s="2"/>
      <c r="F33" s="1"/>
      <c r="G33" s="2"/>
      <c r="H33" s="2"/>
      <c r="I33" s="2"/>
      <c r="J33" s="2"/>
      <c r="K33" s="1"/>
      <c r="L33" s="2"/>
      <c r="M33" s="2"/>
      <c r="N33" s="2"/>
      <c r="O33" s="2"/>
      <c r="P33" s="1"/>
    </row>
  </sheetData>
  <mergeCells count="1">
    <mergeCell ref="A32:P3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LMI tract_orig</vt:lpstr>
      <vt:lpstr>2014 - tract Loan Type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A1AXM01</dc:creator>
  <cp:lastModifiedBy>Higgins, Amy</cp:lastModifiedBy>
  <dcterms:created xsi:type="dcterms:W3CDTF">2011-12-29T13:54:10Z</dcterms:created>
  <dcterms:modified xsi:type="dcterms:W3CDTF">2016-04-19T13:51:29Z</dcterms:modified>
</cp:coreProperties>
</file>