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425" activeTab="1"/>
  </bookViews>
  <sheets>
    <sheet name="2014_orig" sheetId="1" r:id="rId1"/>
    <sheet name="2014 - Pers Loan Type" sheetId="2" r:id="rId2"/>
  </sheets>
  <calcPr calcId="145621"/>
</workbook>
</file>

<file path=xl/calcChain.xml><?xml version="1.0" encoding="utf-8"?>
<calcChain xmlns="http://schemas.openxmlformats.org/spreadsheetml/2006/main">
  <c r="Q22" i="2" l="1"/>
  <c r="Q18" i="2"/>
  <c r="O22" i="2"/>
  <c r="M22" i="2"/>
  <c r="K22" i="2"/>
  <c r="S24" i="2"/>
  <c r="L24" i="2" s="1"/>
  <c r="S25" i="2"/>
  <c r="R25" i="2" s="1"/>
  <c r="K26" i="2"/>
  <c r="M26" i="2"/>
  <c r="O26" i="2"/>
  <c r="Q26" i="2"/>
  <c r="P28" i="2"/>
  <c r="S28" i="2"/>
  <c r="N28" i="2" s="1"/>
  <c r="P29" i="2"/>
  <c r="S29" i="2"/>
  <c r="L29" i="2" s="1"/>
  <c r="K30" i="2"/>
  <c r="L30" i="2" s="1"/>
  <c r="M30" i="2"/>
  <c r="O30" i="2"/>
  <c r="P30" i="2" s="1"/>
  <c r="Q30" i="2"/>
  <c r="S30" i="2"/>
  <c r="AB29" i="2"/>
  <c r="W29" i="2" s="1"/>
  <c r="AB28" i="2"/>
  <c r="W28" i="2" s="1"/>
  <c r="AB25" i="2"/>
  <c r="Y25" i="2" s="1"/>
  <c r="AB24" i="2"/>
  <c r="W24" i="2" s="1"/>
  <c r="AB21" i="2"/>
  <c r="AA21" i="2" s="1"/>
  <c r="AB20" i="2"/>
  <c r="AA20" i="2" s="1"/>
  <c r="AB17" i="2"/>
  <c r="AA17" i="2" s="1"/>
  <c r="AB16" i="2"/>
  <c r="U16" i="2" s="1"/>
  <c r="AB13" i="2"/>
  <c r="Y13" i="2" s="1"/>
  <c r="AB12" i="2"/>
  <c r="AA12" i="2" s="1"/>
  <c r="AB9" i="2"/>
  <c r="U9" i="2" s="1"/>
  <c r="AB8" i="2"/>
  <c r="AA8" i="2" s="1"/>
  <c r="S21" i="2"/>
  <c r="L21" i="2" s="1"/>
  <c r="S20" i="2"/>
  <c r="S17" i="2"/>
  <c r="N17" i="2" s="1"/>
  <c r="S16" i="2"/>
  <c r="R16" i="2" s="1"/>
  <c r="S13" i="2"/>
  <c r="P13" i="2" s="1"/>
  <c r="S12" i="2"/>
  <c r="P12" i="2" s="1"/>
  <c r="S9" i="2"/>
  <c r="R9" i="2" s="1"/>
  <c r="S8" i="2"/>
  <c r="P8" i="2" s="1"/>
  <c r="R13" i="2"/>
  <c r="P9" i="2"/>
  <c r="N12" i="2"/>
  <c r="N9" i="2"/>
  <c r="L9" i="2"/>
  <c r="Z30" i="2"/>
  <c r="X30" i="2"/>
  <c r="V30" i="2"/>
  <c r="T30" i="2"/>
  <c r="Z26" i="2"/>
  <c r="X26" i="2"/>
  <c r="V26" i="2"/>
  <c r="T26" i="2"/>
  <c r="Z22" i="2"/>
  <c r="X22" i="2"/>
  <c r="V22" i="2"/>
  <c r="T22" i="2"/>
  <c r="Z18" i="2"/>
  <c r="X18" i="2"/>
  <c r="V18" i="2"/>
  <c r="T18" i="2"/>
  <c r="Z14" i="2"/>
  <c r="X14" i="2"/>
  <c r="V14" i="2"/>
  <c r="T14" i="2"/>
  <c r="Z10" i="2"/>
  <c r="X10" i="2"/>
  <c r="V10" i="2"/>
  <c r="T10" i="2"/>
  <c r="O18" i="2"/>
  <c r="M18" i="2"/>
  <c r="K18" i="2"/>
  <c r="Q14" i="2"/>
  <c r="O14" i="2"/>
  <c r="M14" i="2"/>
  <c r="K14" i="2"/>
  <c r="Q10" i="2"/>
  <c r="O10" i="2"/>
  <c r="M10" i="2"/>
  <c r="K10" i="2"/>
  <c r="J29" i="2"/>
  <c r="G29" i="2" s="1"/>
  <c r="J28" i="2"/>
  <c r="I28" i="2" s="1"/>
  <c r="J25" i="2"/>
  <c r="I25" i="2" s="1"/>
  <c r="J24" i="2"/>
  <c r="E24" i="2" s="1"/>
  <c r="J21" i="2"/>
  <c r="C21" i="2" s="1"/>
  <c r="J20" i="2"/>
  <c r="G20" i="2" s="1"/>
  <c r="J17" i="2"/>
  <c r="C17" i="2" s="1"/>
  <c r="J16" i="2"/>
  <c r="C16" i="2" s="1"/>
  <c r="J13" i="2"/>
  <c r="I13" i="2" s="1"/>
  <c r="J12" i="2"/>
  <c r="J9" i="2"/>
  <c r="C9" i="2" s="1"/>
  <c r="J8" i="2"/>
  <c r="I9" i="2"/>
  <c r="I8" i="2"/>
  <c r="G9" i="2"/>
  <c r="G8" i="2"/>
  <c r="E9" i="2"/>
  <c r="E8" i="2"/>
  <c r="C8" i="2"/>
  <c r="H30" i="2"/>
  <c r="F30" i="2"/>
  <c r="D30" i="2"/>
  <c r="B30" i="2"/>
  <c r="H26" i="2"/>
  <c r="F26" i="2"/>
  <c r="D26" i="2"/>
  <c r="B26" i="2"/>
  <c r="H22" i="2"/>
  <c r="F22" i="2"/>
  <c r="D22" i="2"/>
  <c r="B22" i="2"/>
  <c r="H18" i="2"/>
  <c r="F18" i="2"/>
  <c r="D18" i="2"/>
  <c r="B18" i="2"/>
  <c r="H14" i="2"/>
  <c r="F14" i="2"/>
  <c r="D14" i="2"/>
  <c r="B14" i="2"/>
  <c r="J10" i="2"/>
  <c r="H10" i="2"/>
  <c r="F10" i="2"/>
  <c r="D10" i="2"/>
  <c r="C10" i="2"/>
  <c r="B10" i="2"/>
  <c r="R8" i="2" l="1"/>
  <c r="R30" i="2"/>
  <c r="N29" i="2"/>
  <c r="S26" i="2"/>
  <c r="N26" i="2" s="1"/>
  <c r="L26" i="2"/>
  <c r="P24" i="2"/>
  <c r="N8" i="2"/>
  <c r="G10" i="2"/>
  <c r="S10" i="2"/>
  <c r="N10" i="2" s="1"/>
  <c r="L8" i="2"/>
  <c r="N24" i="2"/>
  <c r="N30" i="2"/>
  <c r="I10" i="2"/>
  <c r="C28" i="2"/>
  <c r="R28" i="2"/>
  <c r="P26" i="2"/>
  <c r="N25" i="2"/>
  <c r="U28" i="2"/>
  <c r="Y28" i="2"/>
  <c r="AA28" i="2"/>
  <c r="W25" i="2"/>
  <c r="U25" i="2"/>
  <c r="AA25" i="2"/>
  <c r="AA24" i="2"/>
  <c r="AB26" i="2"/>
  <c r="AA26" i="2" s="1"/>
  <c r="U24" i="2"/>
  <c r="Y24" i="2"/>
  <c r="U21" i="2"/>
  <c r="W21" i="2"/>
  <c r="Y21" i="2"/>
  <c r="AB22" i="2"/>
  <c r="U22" i="2" s="1"/>
  <c r="W17" i="2"/>
  <c r="U17" i="2"/>
  <c r="Y17" i="2"/>
  <c r="Y16" i="2"/>
  <c r="AB18" i="2"/>
  <c r="AA18" i="2" s="1"/>
  <c r="AA16" i="2"/>
  <c r="W16" i="2"/>
  <c r="W13" i="2"/>
  <c r="AA13" i="2"/>
  <c r="U13" i="2"/>
  <c r="AB14" i="2"/>
  <c r="AA14" i="2" s="1"/>
  <c r="Y12" i="2"/>
  <c r="U12" i="2"/>
  <c r="W12" i="2"/>
  <c r="W8" i="2"/>
  <c r="U8" i="2"/>
  <c r="Y8" i="2"/>
  <c r="W9" i="2"/>
  <c r="Y9" i="2"/>
  <c r="AA9" i="2"/>
  <c r="AB10" i="2"/>
  <c r="W10" i="2" s="1"/>
  <c r="N21" i="2"/>
  <c r="R21" i="2"/>
  <c r="L25" i="2"/>
  <c r="R29" i="2"/>
  <c r="L28" i="2"/>
  <c r="P25" i="2"/>
  <c r="R24" i="2"/>
  <c r="R26" i="2"/>
  <c r="P21" i="2"/>
  <c r="S22" i="2"/>
  <c r="L22" i="2" s="1"/>
  <c r="L20" i="2"/>
  <c r="N20" i="2"/>
  <c r="R20" i="2"/>
  <c r="P20" i="2"/>
  <c r="L16" i="2"/>
  <c r="N16" i="2"/>
  <c r="P16" i="2"/>
  <c r="P17" i="2"/>
  <c r="S18" i="2"/>
  <c r="R18" i="2" s="1"/>
  <c r="L17" i="2"/>
  <c r="R17" i="2"/>
  <c r="N13" i="2"/>
  <c r="L13" i="2"/>
  <c r="L12" i="2"/>
  <c r="R12" i="2"/>
  <c r="S14" i="2"/>
  <c r="P14" i="2" s="1"/>
  <c r="U29" i="2"/>
  <c r="Y29" i="2"/>
  <c r="AA29" i="2"/>
  <c r="AB30" i="2"/>
  <c r="W30" i="2" s="1"/>
  <c r="W20" i="2"/>
  <c r="Y20" i="2"/>
  <c r="U20" i="2"/>
  <c r="L18" i="2"/>
  <c r="P10" i="2"/>
  <c r="R10" i="2"/>
  <c r="I29" i="2"/>
  <c r="G28" i="2"/>
  <c r="E28" i="2"/>
  <c r="J30" i="2"/>
  <c r="C30" i="2" s="1"/>
  <c r="C29" i="2"/>
  <c r="E29" i="2"/>
  <c r="C24" i="2"/>
  <c r="I24" i="2"/>
  <c r="C25" i="2"/>
  <c r="E25" i="2"/>
  <c r="G25" i="2"/>
  <c r="J26" i="2"/>
  <c r="G26" i="2" s="1"/>
  <c r="G24" i="2"/>
  <c r="G21" i="2"/>
  <c r="E21" i="2"/>
  <c r="I21" i="2"/>
  <c r="I17" i="2"/>
  <c r="I16" i="2"/>
  <c r="G16" i="2"/>
  <c r="J18" i="2"/>
  <c r="G18" i="2" s="1"/>
  <c r="E16" i="2"/>
  <c r="J14" i="2"/>
  <c r="I14" i="2" s="1"/>
  <c r="C13" i="2"/>
  <c r="E13" i="2"/>
  <c r="G13" i="2"/>
  <c r="J22" i="2"/>
  <c r="E22" i="2" s="1"/>
  <c r="E20" i="2"/>
  <c r="I20" i="2"/>
  <c r="C20" i="2"/>
  <c r="G17" i="2"/>
  <c r="E17" i="2"/>
  <c r="C12" i="2"/>
  <c r="E12" i="2"/>
  <c r="G12" i="2"/>
  <c r="I12" i="2"/>
  <c r="E10" i="2"/>
  <c r="Z6" i="2"/>
  <c r="X6" i="2"/>
  <c r="V6" i="2"/>
  <c r="T6" i="2"/>
  <c r="Q6" i="2"/>
  <c r="O6" i="2"/>
  <c r="M6" i="2"/>
  <c r="K6" i="2"/>
  <c r="AB5" i="2"/>
  <c r="AB4" i="2"/>
  <c r="S5" i="2"/>
  <c r="S4" i="2"/>
  <c r="H6" i="2"/>
  <c r="F6" i="2"/>
  <c r="D6" i="2"/>
  <c r="B6" i="2"/>
  <c r="J5" i="2"/>
  <c r="C5" i="2" s="1"/>
  <c r="J4" i="2"/>
  <c r="C4" i="2" s="1"/>
  <c r="P29" i="1"/>
  <c r="N29" i="1" s="1"/>
  <c r="P28" i="1"/>
  <c r="P25" i="1"/>
  <c r="N25" i="1" s="1"/>
  <c r="P24" i="1"/>
  <c r="N24" i="1" s="1"/>
  <c r="P21" i="1"/>
  <c r="N21" i="1" s="1"/>
  <c r="P20" i="1"/>
  <c r="N20" i="1" s="1"/>
  <c r="P17" i="1"/>
  <c r="N17" i="1" s="1"/>
  <c r="P16" i="1"/>
  <c r="P9" i="1"/>
  <c r="N9" i="1" s="1"/>
  <c r="P8" i="1"/>
  <c r="N8" i="1" s="1"/>
  <c r="P13" i="1"/>
  <c r="N13" i="1" s="1"/>
  <c r="P12" i="1"/>
  <c r="N12" i="1" s="1"/>
  <c r="K29" i="1"/>
  <c r="I29" i="1" s="1"/>
  <c r="K28" i="1"/>
  <c r="I28" i="1" s="1"/>
  <c r="K25" i="1"/>
  <c r="I25" i="1" s="1"/>
  <c r="K24" i="1"/>
  <c r="I24" i="1" s="1"/>
  <c r="K21" i="1"/>
  <c r="K22" i="1" s="1"/>
  <c r="I22" i="1" s="1"/>
  <c r="K20" i="1"/>
  <c r="I20" i="1" s="1"/>
  <c r="K17" i="1"/>
  <c r="I17" i="1" s="1"/>
  <c r="K16" i="1"/>
  <c r="I16" i="1" s="1"/>
  <c r="K13" i="1"/>
  <c r="I13" i="1" s="1"/>
  <c r="K12" i="1"/>
  <c r="I12" i="1" s="1"/>
  <c r="N6" i="1"/>
  <c r="I9" i="1"/>
  <c r="I8" i="1"/>
  <c r="I6" i="1"/>
  <c r="D30" i="1"/>
  <c r="D29" i="1"/>
  <c r="D28" i="1"/>
  <c r="D26" i="1"/>
  <c r="D25" i="1"/>
  <c r="D24" i="1"/>
  <c r="D22" i="1"/>
  <c r="D21" i="1"/>
  <c r="D20" i="1"/>
  <c r="D18" i="1"/>
  <c r="D17" i="1"/>
  <c r="D16" i="1"/>
  <c r="D14" i="1"/>
  <c r="D13" i="1"/>
  <c r="D12" i="1"/>
  <c r="D6" i="1"/>
  <c r="D10" i="1"/>
  <c r="D9" i="1"/>
  <c r="D8" i="1"/>
  <c r="O30" i="1"/>
  <c r="M30" i="1"/>
  <c r="L30" i="1"/>
  <c r="J30" i="1"/>
  <c r="H30" i="1"/>
  <c r="G30" i="1"/>
  <c r="F30" i="1"/>
  <c r="E30" i="1"/>
  <c r="C30" i="1"/>
  <c r="B30" i="1"/>
  <c r="O26" i="1"/>
  <c r="M26" i="1"/>
  <c r="L26" i="1"/>
  <c r="J26" i="1"/>
  <c r="H26" i="1"/>
  <c r="G26" i="1"/>
  <c r="F26" i="1"/>
  <c r="E26" i="1"/>
  <c r="C26" i="1"/>
  <c r="B26" i="1"/>
  <c r="O22" i="1"/>
  <c r="M22" i="1"/>
  <c r="L22" i="1"/>
  <c r="J22" i="1"/>
  <c r="H22" i="1"/>
  <c r="G22" i="1"/>
  <c r="O18" i="1"/>
  <c r="M18" i="1"/>
  <c r="L18" i="1"/>
  <c r="J18" i="1"/>
  <c r="H18" i="1"/>
  <c r="G18" i="1"/>
  <c r="F18" i="1"/>
  <c r="E18" i="1"/>
  <c r="C18" i="1"/>
  <c r="B18" i="1"/>
  <c r="O14" i="1"/>
  <c r="M14" i="1"/>
  <c r="L14" i="1"/>
  <c r="J14" i="1"/>
  <c r="H14" i="1"/>
  <c r="G14" i="1"/>
  <c r="F14" i="1"/>
  <c r="E14" i="1"/>
  <c r="C14" i="1"/>
  <c r="B14" i="1"/>
  <c r="O10" i="1"/>
  <c r="M10" i="1"/>
  <c r="L10" i="1"/>
  <c r="K10" i="1"/>
  <c r="J10" i="1"/>
  <c r="H10" i="1"/>
  <c r="G10" i="1"/>
  <c r="F10" i="1"/>
  <c r="E10" i="1"/>
  <c r="C10" i="1"/>
  <c r="B10" i="1"/>
  <c r="P6" i="1"/>
  <c r="O6" i="1"/>
  <c r="M6" i="1"/>
  <c r="L6" i="1"/>
  <c r="K6" i="1"/>
  <c r="J6" i="1"/>
  <c r="H6" i="1"/>
  <c r="G6" i="1"/>
  <c r="E6" i="1"/>
  <c r="C6" i="1"/>
  <c r="B6" i="1"/>
  <c r="F6" i="1"/>
  <c r="J6" i="2" l="1"/>
  <c r="C6" i="2" s="1"/>
  <c r="AA6" i="2"/>
  <c r="L4" i="2"/>
  <c r="R4" i="2"/>
  <c r="N4" i="2"/>
  <c r="P4" i="2"/>
  <c r="E14" i="2"/>
  <c r="L10" i="2"/>
  <c r="U4" i="2"/>
  <c r="W4" i="2"/>
  <c r="AA4" i="2"/>
  <c r="Y4" i="2"/>
  <c r="I4" i="2"/>
  <c r="E4" i="2"/>
  <c r="G4" i="2"/>
  <c r="G6" i="2"/>
  <c r="N5" i="2"/>
  <c r="P5" i="2"/>
  <c r="L5" i="2"/>
  <c r="R5" i="2"/>
  <c r="W6" i="2"/>
  <c r="C14" i="2"/>
  <c r="W14" i="2"/>
  <c r="I5" i="2"/>
  <c r="E5" i="2"/>
  <c r="G5" i="2"/>
  <c r="W5" i="2"/>
  <c r="Y5" i="2"/>
  <c r="U5" i="2"/>
  <c r="AA5" i="2"/>
  <c r="U30" i="2"/>
  <c r="U26" i="2"/>
  <c r="Y26" i="2"/>
  <c r="W26" i="2"/>
  <c r="AA22" i="2"/>
  <c r="W22" i="2"/>
  <c r="Y22" i="2"/>
  <c r="Y18" i="2"/>
  <c r="U18" i="2"/>
  <c r="W18" i="2"/>
  <c r="U14" i="2"/>
  <c r="Y14" i="2"/>
  <c r="Y10" i="2"/>
  <c r="U10" i="2"/>
  <c r="AA10" i="2"/>
  <c r="R22" i="2"/>
  <c r="P22" i="2"/>
  <c r="N22" i="2"/>
  <c r="P18" i="2"/>
  <c r="N18" i="2"/>
  <c r="N14" i="2"/>
  <c r="L14" i="2"/>
  <c r="R14" i="2"/>
  <c r="AA30" i="2"/>
  <c r="Y30" i="2"/>
  <c r="I30" i="2"/>
  <c r="E30" i="2"/>
  <c r="G30" i="2"/>
  <c r="C26" i="2"/>
  <c r="I26" i="2"/>
  <c r="E26" i="2"/>
  <c r="I22" i="2"/>
  <c r="E18" i="2"/>
  <c r="I18" i="2"/>
  <c r="C18" i="2"/>
  <c r="G14" i="2"/>
  <c r="C22" i="2"/>
  <c r="G22" i="2"/>
  <c r="AB6" i="2"/>
  <c r="Y6" i="2" s="1"/>
  <c r="S6" i="2"/>
  <c r="P6" i="2" s="1"/>
  <c r="P30" i="1"/>
  <c r="N30" i="1" s="1"/>
  <c r="N28" i="1"/>
  <c r="P26" i="1"/>
  <c r="N26" i="1" s="1"/>
  <c r="P18" i="1"/>
  <c r="N18" i="1" s="1"/>
  <c r="P14" i="1"/>
  <c r="N14" i="1" s="1"/>
  <c r="P10" i="1"/>
  <c r="N10" i="1" s="1"/>
  <c r="K30" i="1"/>
  <c r="I30" i="1" s="1"/>
  <c r="K26" i="1"/>
  <c r="I26" i="1" s="1"/>
  <c r="I21" i="1"/>
  <c r="K18" i="1"/>
  <c r="I18" i="1" s="1"/>
  <c r="P22" i="1"/>
  <c r="N22" i="1" s="1"/>
  <c r="N16" i="1"/>
  <c r="K14" i="1"/>
  <c r="I14" i="1" s="1"/>
  <c r="I10" i="1"/>
  <c r="N5" i="1"/>
  <c r="N4" i="1"/>
  <c r="I5" i="1"/>
  <c r="I4" i="1"/>
  <c r="D5" i="1"/>
  <c r="D4" i="1"/>
  <c r="N6" i="2" l="1"/>
  <c r="U6" i="2"/>
  <c r="R6" i="2"/>
  <c r="L6" i="2"/>
  <c r="E6" i="2"/>
  <c r="I6" i="2"/>
</calcChain>
</file>

<file path=xl/sharedStrings.xml><?xml version="1.0" encoding="utf-8"?>
<sst xmlns="http://schemas.openxmlformats.org/spreadsheetml/2006/main" count="292" uniqueCount="28">
  <si>
    <t>Total</t>
  </si>
  <si>
    <t>Purchase</t>
  </si>
  <si>
    <t>Refinance</t>
  </si>
  <si>
    <t>New England</t>
  </si>
  <si>
    <t>Conventional</t>
  </si>
  <si>
    <t>% of Total Orig.</t>
  </si>
  <si>
    <t>FHA</t>
  </si>
  <si>
    <t>VA</t>
  </si>
  <si>
    <t>FSA</t>
  </si>
  <si>
    <t>Non-LMI</t>
  </si>
  <si>
    <t xml:space="preserve">LMI </t>
  </si>
  <si>
    <t>Connecticut</t>
  </si>
  <si>
    <t>Maine</t>
  </si>
  <si>
    <t>LMI</t>
  </si>
  <si>
    <t>Massachusetts</t>
  </si>
  <si>
    <t>New Hampshire</t>
  </si>
  <si>
    <t xml:space="preserve">Non-LMI </t>
  </si>
  <si>
    <t>Rhode Island</t>
  </si>
  <si>
    <t>Vermont</t>
  </si>
  <si>
    <t>NOTE: Tables include only first-lien loans for owner-occupied homes. The data exclude junior-lien loans, all loans for multi-family properties, and all loans for non-owner-occupied homes.</t>
  </si>
  <si>
    <t>Low and moderate income (LMI) borrowers are individuals with household income, as reported in the loan application, below 80 % of the MSA median income</t>
  </si>
  <si>
    <t>Originated</t>
  </si>
  <si>
    <t>Denied</t>
  </si>
  <si>
    <t>Denial Rate</t>
  </si>
  <si>
    <t>Other</t>
  </si>
  <si>
    <t>Home Purchase</t>
  </si>
  <si>
    <t>Source: 2014 HMDA. Data compiled by the Federal Reserve Bank of Boston</t>
  </si>
  <si>
    <t>2014 New England Home Mortgage Loans, Originations and Denials by Borrower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</si>
</sst>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6337778862885"/>
        <bgColor indexed="65"/>
      </patternFill>
    </fill>
    <fill>
      <patternFill patternType="solid">
        <fgColor theme="1" tint="0.4999542222357860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 style="thick">
        <color theme="1" tint="0.49995422223578601"/>
      </right>
      <top/>
      <bottom/>
      <diagonal/>
    </border>
    <border>
      <left/>
      <right style="thick">
        <color theme="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theme="1" tint="0.4999542222357860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theme="1" tint="0.4999542222357860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theme="1" tint="0.4999542222357860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5" fillId="2" borderId="0" applyNumberFormat="0" applyBorder="0" applyAlignment="0" applyProtection="0"/>
    <xf numFmtId="0" fontId="1" fillId="3" borderId="0" applyNumberFormat="0" applyBorder="0" applyAlignment="0" applyProtection="0"/>
  </cellStyleXfs>
  <cellXfs count="92">
    <xf numFmtId="0" fontId="0" fillId="0" borderId="0" xfId="0"/>
    <xf numFmtId="164" fontId="0" fillId="0" borderId="0" xfId="0" applyNumberFormat="1"/>
    <xf numFmtId="0" fontId="4" fillId="0" borderId="0" xfId="0" applyFont="1"/>
    <xf numFmtId="3" fontId="4" fillId="5" borderId="2" xfId="0" applyNumberFormat="1" applyFont="1" applyFill="1" applyBorder="1"/>
    <xf numFmtId="3" fontId="4" fillId="5" borderId="0" xfId="3" applyNumberFormat="1" applyFont="1" applyFill="1" applyBorder="1"/>
    <xf numFmtId="164" fontId="4" fillId="5" borderId="0" xfId="3" applyNumberFormat="1" applyFont="1" applyFill="1" applyBorder="1"/>
    <xf numFmtId="3" fontId="4" fillId="5" borderId="2" xfId="3" applyNumberFormat="1" applyFont="1" applyFill="1" applyBorder="1"/>
    <xf numFmtId="0" fontId="6" fillId="0" borderId="0" xfId="0" applyFont="1"/>
    <xf numFmtId="164" fontId="6" fillId="0" borderId="0" xfId="0" applyNumberFormat="1" applyFont="1"/>
    <xf numFmtId="0" fontId="7" fillId="0" borderId="0" xfId="0" applyFont="1"/>
    <xf numFmtId="164" fontId="7" fillId="0" borderId="0" xfId="0" applyNumberFormat="1" applyFont="1"/>
    <xf numFmtId="0" fontId="5" fillId="4" borderId="0" xfId="2" applyFont="1" applyFill="1" applyBorder="1" applyAlignment="1"/>
    <xf numFmtId="0" fontId="5" fillId="4" borderId="3" xfId="2" applyFont="1" applyFill="1" applyBorder="1" applyAlignment="1"/>
    <xf numFmtId="0" fontId="5" fillId="4" borderId="2" xfId="2" applyFont="1" applyFill="1" applyBorder="1"/>
    <xf numFmtId="0" fontId="4" fillId="5" borderId="7" xfId="3" applyFont="1" applyFill="1" applyBorder="1"/>
    <xf numFmtId="3" fontId="4" fillId="5" borderId="8" xfId="3" applyNumberFormat="1" applyFont="1" applyFill="1" applyBorder="1"/>
    <xf numFmtId="0" fontId="4" fillId="5" borderId="9" xfId="3" applyFont="1" applyFill="1" applyBorder="1"/>
    <xf numFmtId="3" fontId="4" fillId="5" borderId="10" xfId="3" applyNumberFormat="1" applyFont="1" applyFill="1" applyBorder="1"/>
    <xf numFmtId="164" fontId="4" fillId="5" borderId="10" xfId="3" applyNumberFormat="1" applyFont="1" applyFill="1" applyBorder="1"/>
    <xf numFmtId="0" fontId="4" fillId="5" borderId="10" xfId="3" applyFont="1" applyFill="1" applyBorder="1"/>
    <xf numFmtId="3" fontId="4" fillId="5" borderId="11" xfId="3" applyNumberFormat="1" applyFont="1" applyFill="1" applyBorder="1"/>
    <xf numFmtId="3" fontId="4" fillId="5" borderId="12" xfId="3" applyNumberFormat="1" applyFont="1" applyFill="1" applyBorder="1"/>
    <xf numFmtId="0" fontId="5" fillId="4" borderId="8" xfId="2" applyFont="1" applyFill="1" applyBorder="1" applyAlignment="1"/>
    <xf numFmtId="0" fontId="5" fillId="4" borderId="8" xfId="2" applyFont="1" applyFill="1" applyBorder="1"/>
    <xf numFmtId="3" fontId="4" fillId="5" borderId="0" xfId="0" applyNumberFormat="1" applyFont="1" applyFill="1" applyBorder="1"/>
    <xf numFmtId="0" fontId="3" fillId="4" borderId="8" xfId="2" applyFont="1" applyFill="1" applyBorder="1"/>
    <xf numFmtId="0" fontId="7" fillId="0" borderId="0" xfId="0" applyFont="1" applyAlignment="1">
      <alignment wrapText="1"/>
    </xf>
    <xf numFmtId="0" fontId="3" fillId="4" borderId="4" xfId="2" applyFont="1" applyFill="1" applyBorder="1"/>
    <xf numFmtId="0" fontId="5" fillId="4" borderId="13" xfId="2" applyFont="1" applyFill="1" applyBorder="1" applyAlignment="1"/>
    <xf numFmtId="0" fontId="1" fillId="0" borderId="7" xfId="0" applyFont="1" applyBorder="1"/>
    <xf numFmtId="3" fontId="1" fillId="0" borderId="0" xfId="0" applyNumberFormat="1" applyFont="1" applyBorder="1"/>
    <xf numFmtId="164" fontId="1" fillId="0" borderId="0" xfId="0" applyNumberFormat="1" applyFont="1" applyBorder="1"/>
    <xf numFmtId="0" fontId="5" fillId="4" borderId="7" xfId="2" applyFont="1" applyFill="1" applyBorder="1"/>
    <xf numFmtId="0" fontId="5" fillId="4" borderId="0" xfId="2" applyFont="1" applyFill="1" applyBorder="1"/>
    <xf numFmtId="164" fontId="5" fillId="4" borderId="0" xfId="2" applyNumberFormat="1" applyFont="1" applyFill="1" applyBorder="1"/>
    <xf numFmtId="0" fontId="1" fillId="0" borderId="0" xfId="0" applyFont="1" applyBorder="1"/>
    <xf numFmtId="3" fontId="1" fillId="5" borderId="0" xfId="0" applyNumberFormat="1" applyFont="1" applyFill="1" applyBorder="1"/>
    <xf numFmtId="3" fontId="1" fillId="5" borderId="10" xfId="0" applyNumberFormat="1" applyFont="1" applyFill="1" applyBorder="1"/>
    <xf numFmtId="164" fontId="1" fillId="5" borderId="0" xfId="0" applyNumberFormat="1" applyFont="1" applyFill="1" applyBorder="1"/>
    <xf numFmtId="0" fontId="5" fillId="4" borderId="0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4" borderId="8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5" borderId="8" xfId="0" applyNumberFormat="1" applyFont="1" applyFill="1" applyBorder="1" applyAlignment="1">
      <alignment horizontal="center" vertical="center"/>
    </xf>
    <xf numFmtId="3" fontId="4" fillId="5" borderId="8" xfId="3" applyNumberFormat="1" applyFont="1" applyFill="1" applyBorder="1" applyAlignment="1">
      <alignment horizontal="center" vertical="center"/>
    </xf>
    <xf numFmtId="3" fontId="4" fillId="5" borderId="12" xfId="3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4" borderId="0" xfId="2" applyFont="1" applyFill="1" applyBorder="1" applyAlignment="1">
      <alignment horizontal="center" vertical="center"/>
    </xf>
    <xf numFmtId="164" fontId="5" fillId="4" borderId="0" xfId="2" applyNumberFormat="1" applyFont="1" applyFill="1" applyBorder="1" applyAlignment="1">
      <alignment horizontal="center" vertical="center"/>
    </xf>
    <xf numFmtId="0" fontId="5" fillId="4" borderId="7" xfId="2" applyFont="1" applyFill="1" applyBorder="1" applyAlignment="1">
      <alignment horizontal="left" vertical="center" wrapText="1"/>
    </xf>
    <xf numFmtId="0" fontId="5" fillId="4" borderId="7" xfId="2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4" borderId="4" xfId="1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4" fillId="5" borderId="7" xfId="3" applyFont="1" applyFill="1" applyBorder="1" applyAlignment="1">
      <alignment horizontal="left" vertical="center"/>
    </xf>
    <xf numFmtId="0" fontId="4" fillId="5" borderId="9" xfId="3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0" fillId="0" borderId="0" xfId="0" applyNumberFormat="1" applyFont="1" applyFill="1" applyBorder="1"/>
    <xf numFmtId="3" fontId="5" fillId="4" borderId="0" xfId="2" applyNumberFormat="1" applyFont="1" applyFill="1" applyBorder="1" applyAlignment="1">
      <alignment horizontal="center" vertical="center"/>
    </xf>
    <xf numFmtId="3" fontId="5" fillId="4" borderId="2" xfId="2" applyNumberFormat="1" applyFont="1" applyFill="1" applyBorder="1" applyAlignment="1">
      <alignment horizontal="center" vertical="center"/>
    </xf>
    <xf numFmtId="3" fontId="5" fillId="4" borderId="8" xfId="2" applyNumberFormat="1" applyFont="1" applyFill="1" applyBorder="1" applyAlignment="1">
      <alignment horizontal="center" vertical="center"/>
    </xf>
    <xf numFmtId="165" fontId="0" fillId="0" borderId="0" xfId="0" applyNumberFormat="1" applyFont="1" applyFill="1" applyBorder="1"/>
    <xf numFmtId="0" fontId="5" fillId="0" borderId="0" xfId="2" applyFont="1" applyFill="1" applyBorder="1" applyAlignment="1"/>
    <xf numFmtId="165" fontId="1" fillId="0" borderId="0" xfId="0" applyNumberFormat="1" applyFont="1" applyFill="1" applyBorder="1"/>
    <xf numFmtId="3" fontId="1" fillId="0" borderId="0" xfId="0" applyNumberFormat="1" applyFont="1" applyFill="1" applyBorder="1"/>
    <xf numFmtId="164" fontId="1" fillId="0" borderId="0" xfId="0" applyNumberFormat="1" applyFont="1" applyFill="1" applyBorder="1"/>
    <xf numFmtId="3" fontId="4" fillId="0" borderId="0" xfId="3" applyNumberFormat="1" applyFont="1" applyFill="1" applyBorder="1"/>
    <xf numFmtId="164" fontId="4" fillId="0" borderId="0" xfId="3" applyNumberFormat="1" applyFont="1" applyFill="1" applyBorder="1"/>
    <xf numFmtId="165" fontId="4" fillId="0" borderId="0" xfId="3" applyNumberFormat="1" applyFont="1" applyFill="1" applyBorder="1"/>
    <xf numFmtId="0" fontId="5" fillId="0" borderId="0" xfId="2" applyFont="1" applyFill="1" applyBorder="1"/>
    <xf numFmtId="164" fontId="5" fillId="0" borderId="0" xfId="2" applyNumberFormat="1" applyFont="1" applyFill="1" applyBorder="1"/>
    <xf numFmtId="165" fontId="5" fillId="0" borderId="0" xfId="2" applyNumberFormat="1" applyFont="1" applyFill="1" applyBorder="1"/>
    <xf numFmtId="165" fontId="4" fillId="0" borderId="0" xfId="0" applyNumberFormat="1" applyFont="1" applyFill="1" applyBorder="1"/>
    <xf numFmtId="3" fontId="4" fillId="0" borderId="0" xfId="0" applyNumberFormat="1" applyFont="1" applyFill="1" applyBorder="1"/>
    <xf numFmtId="0" fontId="0" fillId="0" borderId="0" xfId="0" applyFill="1" applyBorder="1"/>
    <xf numFmtId="0" fontId="1" fillId="0" borderId="0" xfId="0" applyFont="1" applyFill="1" applyBorder="1"/>
    <xf numFmtId="0" fontId="4" fillId="0" borderId="0" xfId="3" applyFont="1" applyFill="1" applyBorder="1"/>
    <xf numFmtId="0" fontId="4" fillId="0" borderId="0" xfId="0" applyFont="1" applyFill="1" applyBorder="1"/>
    <xf numFmtId="0" fontId="3" fillId="0" borderId="0" xfId="2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3" fillId="4" borderId="5" xfId="2" applyFont="1" applyFill="1" applyBorder="1" applyAlignment="1">
      <alignment horizontal="center"/>
    </xf>
    <xf numFmtId="0" fontId="3" fillId="4" borderId="6" xfId="2" applyFont="1" applyFill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3" fillId="0" borderId="0" xfId="2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top" wrapText="1"/>
    </xf>
    <xf numFmtId="0" fontId="3" fillId="4" borderId="5" xfId="1" applyFont="1" applyFill="1" applyBorder="1" applyAlignment="1">
      <alignment horizontal="center" wrapText="1"/>
    </xf>
    <xf numFmtId="0" fontId="3" fillId="4" borderId="6" xfId="1" applyFont="1" applyFill="1" applyBorder="1" applyAlignment="1">
      <alignment horizontal="center" wrapText="1"/>
    </xf>
  </cellXfs>
  <cellStyles count="4">
    <cellStyle name="40% - Accent1" xfId="3" builtinId="31"/>
    <cellStyle name="Accent1" xfId="2" builtinId="29"/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7"/>
  <sheetViews>
    <sheetView workbookViewId="0">
      <selection activeCell="C36" sqref="C36"/>
    </sheetView>
  </sheetViews>
  <sheetFormatPr defaultRowHeight="15" x14ac:dyDescent="0.25"/>
  <cols>
    <col min="1" max="1" width="15.85546875" customWidth="1"/>
    <col min="2" max="2" width="10.42578125" bestFit="1" customWidth="1"/>
    <col min="3" max="3" width="7.42578125" bestFit="1" customWidth="1"/>
    <col min="4" max="4" width="11.140625" bestFit="1" customWidth="1"/>
    <col min="5" max="5" width="6.5703125" bestFit="1" customWidth="1"/>
    <col min="6" max="6" width="7.5703125" bestFit="1" customWidth="1"/>
    <col min="7" max="7" width="10.42578125" bestFit="1" customWidth="1"/>
    <col min="8" max="8" width="7.42578125" bestFit="1" customWidth="1"/>
    <col min="9" max="9" width="11.140625" bestFit="1" customWidth="1"/>
    <col min="10" max="10" width="6.5703125" bestFit="1" customWidth="1"/>
    <col min="11" max="11" width="7.5703125" bestFit="1" customWidth="1"/>
    <col min="12" max="12" width="10.42578125" bestFit="1" customWidth="1"/>
    <col min="13" max="13" width="7.42578125" bestFit="1" customWidth="1"/>
    <col min="14" max="14" width="11.140625" bestFit="1" customWidth="1"/>
    <col min="15" max="16" width="7.5703125" bestFit="1" customWidth="1"/>
    <col min="19" max="16384" width="9.140625" style="77"/>
  </cols>
  <sheetData>
    <row r="1" spans="1:34" ht="15.75" thickBot="1" x14ac:dyDescent="0.3">
      <c r="A1" s="2" t="s">
        <v>27</v>
      </c>
      <c r="F1" s="2"/>
      <c r="K1" s="2"/>
      <c r="P1" s="2"/>
      <c r="S1" s="80"/>
      <c r="X1" s="80"/>
      <c r="AC1" s="80"/>
      <c r="AH1" s="80"/>
    </row>
    <row r="2" spans="1:34" x14ac:dyDescent="0.25">
      <c r="A2" s="27"/>
      <c r="B2" s="84" t="s">
        <v>0</v>
      </c>
      <c r="C2" s="84"/>
      <c r="D2" s="84"/>
      <c r="E2" s="84"/>
      <c r="F2" s="84"/>
      <c r="G2" s="84" t="s">
        <v>1</v>
      </c>
      <c r="H2" s="84"/>
      <c r="I2" s="84"/>
      <c r="J2" s="84"/>
      <c r="K2" s="84"/>
      <c r="L2" s="84" t="s">
        <v>2</v>
      </c>
      <c r="M2" s="84"/>
      <c r="N2" s="84"/>
      <c r="O2" s="84"/>
      <c r="P2" s="85"/>
      <c r="S2" s="81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</row>
    <row r="3" spans="1:34" x14ac:dyDescent="0.25">
      <c r="A3" s="28" t="s">
        <v>3</v>
      </c>
      <c r="B3" s="11" t="s">
        <v>21</v>
      </c>
      <c r="C3" s="11" t="s">
        <v>22</v>
      </c>
      <c r="D3" s="11" t="s">
        <v>23</v>
      </c>
      <c r="E3" s="11" t="s">
        <v>24</v>
      </c>
      <c r="F3" s="11" t="s">
        <v>0</v>
      </c>
      <c r="G3" s="11" t="s">
        <v>21</v>
      </c>
      <c r="H3" s="11" t="s">
        <v>22</v>
      </c>
      <c r="I3" s="11" t="s">
        <v>23</v>
      </c>
      <c r="J3" s="11" t="s">
        <v>24</v>
      </c>
      <c r="K3" s="12" t="s">
        <v>0</v>
      </c>
      <c r="L3" s="11" t="s">
        <v>21</v>
      </c>
      <c r="M3" s="11" t="s">
        <v>22</v>
      </c>
      <c r="N3" s="11" t="s">
        <v>23</v>
      </c>
      <c r="O3" s="11" t="s">
        <v>24</v>
      </c>
      <c r="P3" s="22" t="s">
        <v>0</v>
      </c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</row>
    <row r="4" spans="1:34" x14ac:dyDescent="0.25">
      <c r="A4" s="29" t="s">
        <v>9</v>
      </c>
      <c r="B4" s="30">
        <v>152312</v>
      </c>
      <c r="C4" s="30">
        <v>30775</v>
      </c>
      <c r="D4" s="31">
        <f>C4/F4</f>
        <v>0.13718445346872729</v>
      </c>
      <c r="E4" s="30">
        <v>41246</v>
      </c>
      <c r="F4" s="6">
        <v>224333</v>
      </c>
      <c r="G4" s="30">
        <v>83886</v>
      </c>
      <c r="H4" s="30">
        <v>8592</v>
      </c>
      <c r="I4" s="31">
        <f>H4/K4</f>
        <v>7.8569795619770469E-2</v>
      </c>
      <c r="J4" s="30">
        <v>16877</v>
      </c>
      <c r="K4" s="6">
        <v>109355</v>
      </c>
      <c r="L4" s="30">
        <v>61537</v>
      </c>
      <c r="M4" s="30">
        <v>20601</v>
      </c>
      <c r="N4" s="31">
        <f>M4/P4</f>
        <v>0.19688252609044687</v>
      </c>
      <c r="O4" s="30">
        <v>22498</v>
      </c>
      <c r="P4" s="15">
        <v>104636</v>
      </c>
      <c r="S4" s="78"/>
      <c r="T4" s="67"/>
      <c r="U4" s="67"/>
      <c r="V4" s="68"/>
      <c r="W4" s="67"/>
      <c r="X4" s="69"/>
      <c r="Y4" s="67"/>
      <c r="Z4" s="67"/>
      <c r="AA4" s="68"/>
      <c r="AB4" s="67"/>
      <c r="AC4" s="69"/>
      <c r="AD4" s="67"/>
      <c r="AE4" s="67"/>
      <c r="AF4" s="68"/>
      <c r="AG4" s="67"/>
      <c r="AH4" s="69"/>
    </row>
    <row r="5" spans="1:34" x14ac:dyDescent="0.25">
      <c r="A5" s="29" t="s">
        <v>13</v>
      </c>
      <c r="B5" s="30">
        <v>62580</v>
      </c>
      <c r="C5" s="30">
        <v>26372</v>
      </c>
      <c r="D5" s="31">
        <f>C5/F5</f>
        <v>0.24253906357775468</v>
      </c>
      <c r="E5" s="30">
        <v>19781</v>
      </c>
      <c r="F5" s="6">
        <v>108733</v>
      </c>
      <c r="G5" s="30">
        <v>36994</v>
      </c>
      <c r="H5" s="30">
        <v>8863</v>
      </c>
      <c r="I5" s="31">
        <f>H5/K5</f>
        <v>0.16449212152706891</v>
      </c>
      <c r="J5" s="30">
        <v>8024</v>
      </c>
      <c r="K5" s="6">
        <v>53881</v>
      </c>
      <c r="L5" s="30">
        <v>22821</v>
      </c>
      <c r="M5" s="30">
        <v>16026</v>
      </c>
      <c r="N5" s="31">
        <f>M5/P5</f>
        <v>0.32245472837022132</v>
      </c>
      <c r="O5" s="30">
        <v>10853</v>
      </c>
      <c r="P5" s="15">
        <v>49700</v>
      </c>
      <c r="S5" s="78"/>
      <c r="T5" s="67"/>
      <c r="U5" s="67"/>
      <c r="V5" s="68"/>
      <c r="W5" s="67"/>
      <c r="X5" s="69"/>
      <c r="Y5" s="67"/>
      <c r="Z5" s="67"/>
      <c r="AA5" s="68"/>
      <c r="AB5" s="67"/>
      <c r="AC5" s="69"/>
      <c r="AD5" s="67"/>
      <c r="AE5" s="67"/>
      <c r="AF5" s="68"/>
      <c r="AG5" s="67"/>
      <c r="AH5" s="69"/>
    </row>
    <row r="6" spans="1:34" x14ac:dyDescent="0.25">
      <c r="A6" s="14" t="s">
        <v>0</v>
      </c>
      <c r="B6" s="4">
        <f>SUM(B4:B5)</f>
        <v>214892</v>
      </c>
      <c r="C6" s="4">
        <f>SUM(C4:C5)</f>
        <v>57147</v>
      </c>
      <c r="D6" s="5">
        <f>C6/F6</f>
        <v>0.17157860604204572</v>
      </c>
      <c r="E6" s="4">
        <f>SUM(E4:E5)</f>
        <v>61027</v>
      </c>
      <c r="F6" s="6">
        <f>SUM(F4:F5)</f>
        <v>333066</v>
      </c>
      <c r="G6" s="4">
        <f>SUM(G4:G5)</f>
        <v>120880</v>
      </c>
      <c r="H6" s="4">
        <f>SUM(H4:H5)</f>
        <v>17455</v>
      </c>
      <c r="I6" s="5">
        <f>H6/K6</f>
        <v>0.10693106912690828</v>
      </c>
      <c r="J6" s="4">
        <f>SUM(J4:J5)</f>
        <v>24901</v>
      </c>
      <c r="K6" s="6">
        <f>SUM(K4:K5)</f>
        <v>163236</v>
      </c>
      <c r="L6" s="4">
        <f>SUM(L4:L5)</f>
        <v>84358</v>
      </c>
      <c r="M6" s="4">
        <f>SUM(M4:M5)</f>
        <v>36627</v>
      </c>
      <c r="N6" s="5">
        <f>M6/P6</f>
        <v>0.2373198735227037</v>
      </c>
      <c r="O6" s="4">
        <f>SUM(O4:O5)</f>
        <v>33351</v>
      </c>
      <c r="P6" s="15">
        <f>SUM(P4:P5)</f>
        <v>154336</v>
      </c>
      <c r="S6" s="79"/>
      <c r="T6" s="69"/>
      <c r="U6" s="69"/>
      <c r="V6" s="70"/>
      <c r="W6" s="69"/>
      <c r="X6" s="69"/>
      <c r="Y6" s="69"/>
      <c r="Z6" s="69"/>
      <c r="AA6" s="70"/>
      <c r="AB6" s="69"/>
      <c r="AC6" s="69"/>
      <c r="AD6" s="69"/>
      <c r="AE6" s="69"/>
      <c r="AF6" s="70"/>
      <c r="AG6" s="69"/>
      <c r="AH6" s="69"/>
    </row>
    <row r="7" spans="1:34" x14ac:dyDescent="0.25">
      <c r="A7" s="32" t="s">
        <v>11</v>
      </c>
      <c r="B7" s="33" t="s">
        <v>21</v>
      </c>
      <c r="C7" s="33" t="s">
        <v>22</v>
      </c>
      <c r="D7" s="34" t="s">
        <v>23</v>
      </c>
      <c r="E7" s="33" t="s">
        <v>24</v>
      </c>
      <c r="F7" s="13" t="s">
        <v>0</v>
      </c>
      <c r="G7" s="33" t="s">
        <v>21</v>
      </c>
      <c r="H7" s="33" t="s">
        <v>22</v>
      </c>
      <c r="I7" s="34" t="s">
        <v>23</v>
      </c>
      <c r="J7" s="33" t="s">
        <v>24</v>
      </c>
      <c r="K7" s="13" t="s">
        <v>0</v>
      </c>
      <c r="L7" s="33" t="s">
        <v>21</v>
      </c>
      <c r="M7" s="33" t="s">
        <v>22</v>
      </c>
      <c r="N7" s="34" t="s">
        <v>23</v>
      </c>
      <c r="O7" s="33" t="s">
        <v>24</v>
      </c>
      <c r="P7" s="23" t="s">
        <v>0</v>
      </c>
      <c r="S7" s="72"/>
      <c r="T7" s="72"/>
      <c r="U7" s="72"/>
      <c r="V7" s="73"/>
      <c r="W7" s="72"/>
      <c r="X7" s="72"/>
      <c r="Y7" s="72"/>
      <c r="Z7" s="72"/>
      <c r="AA7" s="73"/>
      <c r="AB7" s="72"/>
      <c r="AC7" s="72"/>
      <c r="AD7" s="72"/>
      <c r="AE7" s="72"/>
      <c r="AF7" s="73"/>
      <c r="AG7" s="72"/>
      <c r="AH7" s="72"/>
    </row>
    <row r="8" spans="1:34" x14ac:dyDescent="0.25">
      <c r="A8" s="29" t="s">
        <v>9</v>
      </c>
      <c r="B8" s="30">
        <v>31948</v>
      </c>
      <c r="C8" s="30">
        <v>7296</v>
      </c>
      <c r="D8" s="31">
        <f>C8/F8</f>
        <v>0.14889492051182629</v>
      </c>
      <c r="E8" s="30">
        <v>9757</v>
      </c>
      <c r="F8" s="6">
        <v>49001</v>
      </c>
      <c r="G8" s="30">
        <v>17433</v>
      </c>
      <c r="H8" s="30">
        <v>1819</v>
      </c>
      <c r="I8" s="31">
        <f>H8/K8</f>
        <v>7.8391656610929145E-2</v>
      </c>
      <c r="J8" s="30">
        <v>3952</v>
      </c>
      <c r="K8" s="6">
        <v>23204</v>
      </c>
      <c r="L8" s="30">
        <v>13261</v>
      </c>
      <c r="M8" s="30">
        <v>5167</v>
      </c>
      <c r="N8" s="31">
        <f>M8/P8</f>
        <v>0.21668204310995554</v>
      </c>
      <c r="O8" s="30">
        <v>5418</v>
      </c>
      <c r="P8" s="15">
        <f>SUM(L8,M8,O8)</f>
        <v>23846</v>
      </c>
      <c r="S8" s="78"/>
      <c r="T8" s="67"/>
      <c r="U8" s="67"/>
      <c r="V8" s="68"/>
      <c r="W8" s="67"/>
      <c r="X8" s="69"/>
      <c r="Y8" s="67"/>
      <c r="Z8" s="67"/>
      <c r="AA8" s="68"/>
      <c r="AB8" s="67"/>
      <c r="AC8" s="69"/>
      <c r="AD8" s="67"/>
      <c r="AE8" s="67"/>
      <c r="AF8" s="68"/>
      <c r="AG8" s="67"/>
      <c r="AH8" s="69"/>
    </row>
    <row r="9" spans="1:34" x14ac:dyDescent="0.25">
      <c r="A9" s="29" t="s">
        <v>13</v>
      </c>
      <c r="B9" s="30">
        <v>15282</v>
      </c>
      <c r="C9" s="30">
        <v>6772</v>
      </c>
      <c r="D9" s="31">
        <f>C9/F9</f>
        <v>0.24644273809090578</v>
      </c>
      <c r="E9" s="30">
        <v>5425</v>
      </c>
      <c r="F9" s="6">
        <v>27479</v>
      </c>
      <c r="G9" s="30">
        <v>9312</v>
      </c>
      <c r="H9" s="30">
        <v>2144</v>
      </c>
      <c r="I9" s="31">
        <f>H9/K9</f>
        <v>0.15679391545999707</v>
      </c>
      <c r="J9" s="30">
        <v>2218</v>
      </c>
      <c r="K9" s="6">
        <v>13674</v>
      </c>
      <c r="L9" s="30">
        <v>5445</v>
      </c>
      <c r="M9" s="30">
        <v>4324</v>
      </c>
      <c r="N9" s="31">
        <f>M9/P9</f>
        <v>0.33839411488495852</v>
      </c>
      <c r="O9" s="30">
        <v>3009</v>
      </c>
      <c r="P9" s="15">
        <f>SUM(L9,M9,O9)</f>
        <v>12778</v>
      </c>
      <c r="S9" s="78"/>
      <c r="T9" s="67"/>
      <c r="U9" s="67"/>
      <c r="V9" s="68"/>
      <c r="W9" s="67"/>
      <c r="X9" s="69"/>
      <c r="Y9" s="67"/>
      <c r="Z9" s="67"/>
      <c r="AA9" s="68"/>
      <c r="AB9" s="67"/>
      <c r="AC9" s="69"/>
      <c r="AD9" s="67"/>
      <c r="AE9" s="67"/>
      <c r="AF9" s="68"/>
      <c r="AG9" s="67"/>
      <c r="AH9" s="69"/>
    </row>
    <row r="10" spans="1:34" x14ac:dyDescent="0.25">
      <c r="A10" s="14" t="s">
        <v>0</v>
      </c>
      <c r="B10" s="4">
        <f>SUM(B8:B9)</f>
        <v>47230</v>
      </c>
      <c r="C10" s="4">
        <f>SUM(C8:C9)</f>
        <v>14068</v>
      </c>
      <c r="D10" s="5">
        <f>C10/F10</f>
        <v>0.18394351464435146</v>
      </c>
      <c r="E10" s="4">
        <f>SUM(E8:E9)</f>
        <v>15182</v>
      </c>
      <c r="F10" s="6">
        <f>SUM(F8:F9)</f>
        <v>76480</v>
      </c>
      <c r="G10" s="4">
        <f>SUM(G8:G9)</f>
        <v>26745</v>
      </c>
      <c r="H10" s="4">
        <f>SUM(H8:H9)</f>
        <v>3963</v>
      </c>
      <c r="I10" s="5">
        <f>H10/K10</f>
        <v>0.10746244373339119</v>
      </c>
      <c r="J10" s="4">
        <f>SUM(J8:J9)</f>
        <v>6170</v>
      </c>
      <c r="K10" s="6">
        <f>SUM(K8:K9)</f>
        <v>36878</v>
      </c>
      <c r="L10" s="4">
        <f>SUM(L8:L9)</f>
        <v>18706</v>
      </c>
      <c r="M10" s="4">
        <f>SUM(M8:M9)</f>
        <v>9491</v>
      </c>
      <c r="N10" s="5">
        <f>M10/P10</f>
        <v>0.25914700742682395</v>
      </c>
      <c r="O10" s="24">
        <f>SUM(O8:O9)</f>
        <v>8427</v>
      </c>
      <c r="P10" s="15">
        <f>SUM(P8:P9)</f>
        <v>36624</v>
      </c>
      <c r="S10" s="79"/>
      <c r="T10" s="69"/>
      <c r="U10" s="69"/>
      <c r="V10" s="70"/>
      <c r="W10" s="69"/>
      <c r="X10" s="69"/>
      <c r="Y10" s="69"/>
      <c r="Z10" s="69"/>
      <c r="AA10" s="70"/>
      <c r="AB10" s="69"/>
      <c r="AC10" s="69"/>
      <c r="AD10" s="69"/>
      <c r="AE10" s="69"/>
      <c r="AF10" s="70"/>
      <c r="AG10" s="76"/>
      <c r="AH10" s="69"/>
    </row>
    <row r="11" spans="1:34" x14ac:dyDescent="0.25">
      <c r="A11" s="32" t="s">
        <v>12</v>
      </c>
      <c r="B11" s="33" t="s">
        <v>21</v>
      </c>
      <c r="C11" s="33" t="s">
        <v>22</v>
      </c>
      <c r="D11" s="34" t="s">
        <v>23</v>
      </c>
      <c r="E11" s="33" t="s">
        <v>24</v>
      </c>
      <c r="F11" s="13" t="s">
        <v>0</v>
      </c>
      <c r="G11" s="33" t="s">
        <v>21</v>
      </c>
      <c r="H11" s="33" t="s">
        <v>22</v>
      </c>
      <c r="I11" s="34" t="s">
        <v>23</v>
      </c>
      <c r="J11" s="33" t="s">
        <v>24</v>
      </c>
      <c r="K11" s="13" t="s">
        <v>0</v>
      </c>
      <c r="L11" s="33" t="s">
        <v>21</v>
      </c>
      <c r="M11" s="33" t="s">
        <v>22</v>
      </c>
      <c r="N11" s="34" t="s">
        <v>23</v>
      </c>
      <c r="O11" s="33" t="s">
        <v>24</v>
      </c>
      <c r="P11" s="23" t="s">
        <v>0</v>
      </c>
      <c r="S11" s="72"/>
      <c r="T11" s="72"/>
      <c r="U11" s="72"/>
      <c r="V11" s="73"/>
      <c r="W11" s="72"/>
      <c r="X11" s="72"/>
      <c r="Y11" s="72"/>
      <c r="Z11" s="72"/>
      <c r="AA11" s="73"/>
      <c r="AB11" s="72"/>
      <c r="AC11" s="72"/>
      <c r="AD11" s="72"/>
      <c r="AE11" s="72"/>
      <c r="AF11" s="73"/>
      <c r="AG11" s="72"/>
      <c r="AH11" s="72"/>
    </row>
    <row r="12" spans="1:34" x14ac:dyDescent="0.25">
      <c r="A12" s="29" t="s">
        <v>9</v>
      </c>
      <c r="B12" s="30">
        <v>12585</v>
      </c>
      <c r="C12" s="30">
        <v>3717</v>
      </c>
      <c r="D12" s="31">
        <f>C12/F12</f>
        <v>0.18477828594153908</v>
      </c>
      <c r="E12" s="30">
        <v>3814</v>
      </c>
      <c r="F12" s="6">
        <v>20116</v>
      </c>
      <c r="G12" s="30">
        <v>7045</v>
      </c>
      <c r="H12" s="60">
        <v>1084</v>
      </c>
      <c r="I12" s="31">
        <f>H12/K12</f>
        <v>0.11250648676699533</v>
      </c>
      <c r="J12" s="60">
        <v>1506</v>
      </c>
      <c r="K12" s="6">
        <f>SUM(G12,H12,J12)</f>
        <v>9635</v>
      </c>
      <c r="L12" s="30">
        <v>4903</v>
      </c>
      <c r="M12" s="30">
        <v>2368</v>
      </c>
      <c r="N12" s="31">
        <f>M12/P12</f>
        <v>0.25315373102416078</v>
      </c>
      <c r="O12" s="30">
        <v>2083</v>
      </c>
      <c r="P12" s="15">
        <f>SUM(L12,M12,O12)</f>
        <v>9354</v>
      </c>
      <c r="S12" s="78"/>
      <c r="T12" s="67"/>
      <c r="U12" s="67"/>
      <c r="V12" s="68"/>
      <c r="W12" s="67"/>
      <c r="X12" s="69"/>
      <c r="Y12" s="67"/>
      <c r="Z12" s="78"/>
      <c r="AA12" s="68"/>
      <c r="AB12" s="78"/>
      <c r="AC12" s="69"/>
      <c r="AD12" s="67"/>
      <c r="AE12" s="67"/>
      <c r="AF12" s="68"/>
      <c r="AG12" s="67"/>
      <c r="AH12" s="69"/>
    </row>
    <row r="13" spans="1:34" x14ac:dyDescent="0.25">
      <c r="A13" s="29" t="s">
        <v>13</v>
      </c>
      <c r="B13" s="30">
        <v>6017</v>
      </c>
      <c r="C13" s="30">
        <v>3184</v>
      </c>
      <c r="D13" s="31">
        <f>C13/F13</f>
        <v>0.28602227811713976</v>
      </c>
      <c r="E13" s="30">
        <v>1931</v>
      </c>
      <c r="F13" s="6">
        <v>11132</v>
      </c>
      <c r="G13" s="30">
        <v>3500</v>
      </c>
      <c r="H13" s="60">
        <v>1107</v>
      </c>
      <c r="I13" s="31">
        <f>H13/K13</f>
        <v>0.20315654248485962</v>
      </c>
      <c r="J13" s="60">
        <v>842</v>
      </c>
      <c r="K13" s="6">
        <f>SUM(G13,H13,J13)</f>
        <v>5449</v>
      </c>
      <c r="L13" s="30">
        <v>2155</v>
      </c>
      <c r="M13" s="30">
        <v>1867</v>
      </c>
      <c r="N13" s="31">
        <f>M13/P13</f>
        <v>0.3737737737737738</v>
      </c>
      <c r="O13" s="30">
        <v>973</v>
      </c>
      <c r="P13" s="15">
        <f>SUM(L13,M13,O13)</f>
        <v>4995</v>
      </c>
      <c r="S13" s="78"/>
      <c r="T13" s="67"/>
      <c r="U13" s="67"/>
      <c r="V13" s="68"/>
      <c r="W13" s="67"/>
      <c r="X13" s="69"/>
      <c r="Y13" s="67"/>
      <c r="Z13" s="78"/>
      <c r="AA13" s="68"/>
      <c r="AB13" s="78"/>
      <c r="AC13" s="69"/>
      <c r="AD13" s="67"/>
      <c r="AE13" s="67"/>
      <c r="AF13" s="68"/>
      <c r="AG13" s="67"/>
      <c r="AH13" s="69"/>
    </row>
    <row r="14" spans="1:34" x14ac:dyDescent="0.25">
      <c r="A14" s="14" t="s">
        <v>0</v>
      </c>
      <c r="B14" s="4">
        <f>SUM(B12:B13)</f>
        <v>18602</v>
      </c>
      <c r="C14" s="4">
        <f>SUM(C12:C13)</f>
        <v>6901</v>
      </c>
      <c r="D14" s="5">
        <f>C14/F14</f>
        <v>0.22084613415258578</v>
      </c>
      <c r="E14" s="4">
        <f>SUM(E12:E13)</f>
        <v>5745</v>
      </c>
      <c r="F14" s="6">
        <f>SUM(F12:F13)</f>
        <v>31248</v>
      </c>
      <c r="G14" s="4">
        <f>SUM(G12:G13)</f>
        <v>10545</v>
      </c>
      <c r="H14" s="4">
        <f>SUM(H12:H13)</f>
        <v>2191</v>
      </c>
      <c r="I14" s="5">
        <f>H14/K14</f>
        <v>0.14525324847520552</v>
      </c>
      <c r="J14" s="4">
        <f>SUM(J12:J13)</f>
        <v>2348</v>
      </c>
      <c r="K14" s="6">
        <f>SUM(K12:K13)</f>
        <v>15084</v>
      </c>
      <c r="L14" s="4">
        <f>SUM(L12:L13)</f>
        <v>7058</v>
      </c>
      <c r="M14" s="4">
        <f>SUM(M12:M13)</f>
        <v>4235</v>
      </c>
      <c r="N14" s="5">
        <f>M14/P14</f>
        <v>0.29514251864241409</v>
      </c>
      <c r="O14" s="4">
        <f>SUM(O12:O13)</f>
        <v>3056</v>
      </c>
      <c r="P14" s="15">
        <f>SUM(P12:P13)</f>
        <v>14349</v>
      </c>
      <c r="S14" s="79"/>
      <c r="T14" s="69"/>
      <c r="U14" s="69"/>
      <c r="V14" s="70"/>
      <c r="W14" s="69"/>
      <c r="X14" s="69"/>
      <c r="Y14" s="69"/>
      <c r="Z14" s="69"/>
      <c r="AA14" s="70"/>
      <c r="AB14" s="69"/>
      <c r="AC14" s="69"/>
      <c r="AD14" s="69"/>
      <c r="AE14" s="69"/>
      <c r="AF14" s="70"/>
      <c r="AG14" s="69"/>
      <c r="AH14" s="69"/>
    </row>
    <row r="15" spans="1:34" x14ac:dyDescent="0.25">
      <c r="A15" s="32" t="s">
        <v>14</v>
      </c>
      <c r="B15" s="33" t="s">
        <v>21</v>
      </c>
      <c r="C15" s="33" t="s">
        <v>22</v>
      </c>
      <c r="D15" s="34" t="s">
        <v>23</v>
      </c>
      <c r="E15" s="33" t="s">
        <v>24</v>
      </c>
      <c r="F15" s="13" t="s">
        <v>0</v>
      </c>
      <c r="G15" s="33" t="s">
        <v>21</v>
      </c>
      <c r="H15" s="33" t="s">
        <v>22</v>
      </c>
      <c r="I15" s="34" t="s">
        <v>23</v>
      </c>
      <c r="J15" s="33" t="s">
        <v>24</v>
      </c>
      <c r="K15" s="13" t="s">
        <v>0</v>
      </c>
      <c r="L15" s="33" t="s">
        <v>21</v>
      </c>
      <c r="M15" s="33" t="s">
        <v>22</v>
      </c>
      <c r="N15" s="34" t="s">
        <v>23</v>
      </c>
      <c r="O15" s="33" t="s">
        <v>24</v>
      </c>
      <c r="P15" s="23" t="s">
        <v>0</v>
      </c>
      <c r="S15" s="72"/>
      <c r="T15" s="72"/>
      <c r="U15" s="72"/>
      <c r="V15" s="73"/>
      <c r="W15" s="72"/>
      <c r="X15" s="72"/>
      <c r="Y15" s="72"/>
      <c r="Z15" s="72"/>
      <c r="AA15" s="73"/>
      <c r="AB15" s="72"/>
      <c r="AC15" s="72"/>
      <c r="AD15" s="72"/>
      <c r="AE15" s="72"/>
      <c r="AF15" s="73"/>
      <c r="AG15" s="72"/>
      <c r="AH15" s="72"/>
    </row>
    <row r="16" spans="1:34" x14ac:dyDescent="0.25">
      <c r="A16" s="29" t="s">
        <v>9</v>
      </c>
      <c r="B16" s="30">
        <v>78657</v>
      </c>
      <c r="C16" s="30">
        <v>12992</v>
      </c>
      <c r="D16" s="31">
        <f>C16/F16</f>
        <v>0.11719497014198343</v>
      </c>
      <c r="E16" s="30">
        <v>19209</v>
      </c>
      <c r="F16" s="6">
        <v>110858</v>
      </c>
      <c r="G16" s="30">
        <v>43383</v>
      </c>
      <c r="H16" s="30">
        <v>3737</v>
      </c>
      <c r="I16" s="31">
        <f>H16/K16</f>
        <v>6.7585408641238492E-2</v>
      </c>
      <c r="J16" s="30">
        <v>8173</v>
      </c>
      <c r="K16" s="6">
        <f>SUM(G16,H16,J16)</f>
        <v>55293</v>
      </c>
      <c r="L16" s="30">
        <v>31521</v>
      </c>
      <c r="M16" s="30">
        <v>8574</v>
      </c>
      <c r="N16" s="31">
        <f>M16/P16</f>
        <v>0.17051149471004692</v>
      </c>
      <c r="O16" s="30">
        <v>10189</v>
      </c>
      <c r="P16" s="15">
        <f>SUM(L16,M16,O16)</f>
        <v>50284</v>
      </c>
      <c r="S16" s="78"/>
      <c r="T16" s="67"/>
      <c r="U16" s="67"/>
      <c r="V16" s="68"/>
      <c r="W16" s="67"/>
      <c r="X16" s="69"/>
      <c r="Y16" s="67"/>
      <c r="Z16" s="67"/>
      <c r="AA16" s="68"/>
      <c r="AB16" s="67"/>
      <c r="AC16" s="69"/>
      <c r="AD16" s="67"/>
      <c r="AE16" s="67"/>
      <c r="AF16" s="68"/>
      <c r="AG16" s="67"/>
      <c r="AH16" s="69"/>
    </row>
    <row r="17" spans="1:34" x14ac:dyDescent="0.25">
      <c r="A17" s="29" t="s">
        <v>13</v>
      </c>
      <c r="B17" s="30">
        <v>27588</v>
      </c>
      <c r="C17" s="30">
        <v>10163</v>
      </c>
      <c r="D17" s="31">
        <f>C17/F17</f>
        <v>0.2223170144813405</v>
      </c>
      <c r="E17" s="30">
        <v>7963</v>
      </c>
      <c r="F17" s="6">
        <v>45714</v>
      </c>
      <c r="G17" s="30">
        <v>16164</v>
      </c>
      <c r="H17" s="30">
        <v>3385</v>
      </c>
      <c r="I17" s="31">
        <f>H17/K17</f>
        <v>0.14925702191454648</v>
      </c>
      <c r="J17" s="30">
        <v>3130</v>
      </c>
      <c r="K17" s="6">
        <f>SUM(G17,H17,J17)</f>
        <v>22679</v>
      </c>
      <c r="L17" s="30">
        <v>10157</v>
      </c>
      <c r="M17" s="30">
        <v>6210</v>
      </c>
      <c r="N17" s="31">
        <f>M17/P17</f>
        <v>0.29814201353881609</v>
      </c>
      <c r="O17" s="30">
        <v>4462</v>
      </c>
      <c r="P17" s="15">
        <f>SUM(L17,M17,O17)</f>
        <v>20829</v>
      </c>
      <c r="S17" s="78"/>
      <c r="T17" s="67"/>
      <c r="U17" s="67"/>
      <c r="V17" s="68"/>
      <c r="W17" s="67"/>
      <c r="X17" s="69"/>
      <c r="Y17" s="67"/>
      <c r="Z17" s="67"/>
      <c r="AA17" s="68"/>
      <c r="AB17" s="67"/>
      <c r="AC17" s="69"/>
      <c r="AD17" s="67"/>
      <c r="AE17" s="67"/>
      <c r="AF17" s="68"/>
      <c r="AG17" s="67"/>
      <c r="AH17" s="69"/>
    </row>
    <row r="18" spans="1:34" x14ac:dyDescent="0.25">
      <c r="A18" s="14" t="s">
        <v>0</v>
      </c>
      <c r="B18" s="36">
        <f>SUM(B16:B17)</f>
        <v>106245</v>
      </c>
      <c r="C18" s="4">
        <f>SUM(C16:C17)</f>
        <v>23155</v>
      </c>
      <c r="D18" s="5">
        <f>C18/F18</f>
        <v>0.14788723398819711</v>
      </c>
      <c r="E18" s="4">
        <f>SUM(E16:E17)</f>
        <v>27172</v>
      </c>
      <c r="F18" s="6">
        <f>SUM(F16:F17)</f>
        <v>156572</v>
      </c>
      <c r="G18" s="4">
        <f>SUM(G16:G17)</f>
        <v>59547</v>
      </c>
      <c r="H18" s="4">
        <f>SUM(H16:H17)</f>
        <v>7122</v>
      </c>
      <c r="I18" s="5">
        <f>H18/K18</f>
        <v>9.1340481198378912E-2</v>
      </c>
      <c r="J18" s="4">
        <f>SUM(J16:J17)</f>
        <v>11303</v>
      </c>
      <c r="K18" s="6">
        <f>SUM(K16:K17)</f>
        <v>77972</v>
      </c>
      <c r="L18" s="4">
        <f>SUM(L16:L17)</f>
        <v>41678</v>
      </c>
      <c r="M18" s="4">
        <f>SUM(M16:M17)</f>
        <v>14784</v>
      </c>
      <c r="N18" s="5">
        <f>M18/P18</f>
        <v>0.20789447780293335</v>
      </c>
      <c r="O18" s="36">
        <f>SUM(O16:O17)</f>
        <v>14651</v>
      </c>
      <c r="P18" s="15">
        <f>SUM(P16:P17)</f>
        <v>71113</v>
      </c>
      <c r="S18" s="79"/>
      <c r="T18" s="67"/>
      <c r="U18" s="69"/>
      <c r="V18" s="70"/>
      <c r="W18" s="69"/>
      <c r="X18" s="69"/>
      <c r="Y18" s="69"/>
      <c r="Z18" s="69"/>
      <c r="AA18" s="70"/>
      <c r="AB18" s="69"/>
      <c r="AC18" s="69"/>
      <c r="AD18" s="69"/>
      <c r="AE18" s="69"/>
      <c r="AF18" s="70"/>
      <c r="AG18" s="67"/>
      <c r="AH18" s="69"/>
    </row>
    <row r="19" spans="1:34" x14ac:dyDescent="0.25">
      <c r="A19" s="32" t="s">
        <v>15</v>
      </c>
      <c r="B19" s="33" t="s">
        <v>21</v>
      </c>
      <c r="C19" s="33" t="s">
        <v>22</v>
      </c>
      <c r="D19" s="34" t="s">
        <v>23</v>
      </c>
      <c r="E19" s="33" t="s">
        <v>24</v>
      </c>
      <c r="F19" s="13" t="s">
        <v>0</v>
      </c>
      <c r="G19" s="33" t="s">
        <v>21</v>
      </c>
      <c r="H19" s="33" t="s">
        <v>22</v>
      </c>
      <c r="I19" s="34" t="s">
        <v>23</v>
      </c>
      <c r="J19" s="33" t="s">
        <v>24</v>
      </c>
      <c r="K19" s="13" t="s">
        <v>0</v>
      </c>
      <c r="L19" s="33" t="s">
        <v>21</v>
      </c>
      <c r="M19" s="33" t="s">
        <v>22</v>
      </c>
      <c r="N19" s="34" t="s">
        <v>23</v>
      </c>
      <c r="O19" s="33" t="s">
        <v>24</v>
      </c>
      <c r="P19" s="23" t="s">
        <v>0</v>
      </c>
      <c r="S19" s="72"/>
      <c r="T19" s="72"/>
      <c r="U19" s="72"/>
      <c r="V19" s="73"/>
      <c r="W19" s="72"/>
      <c r="X19" s="72"/>
      <c r="Y19" s="72"/>
      <c r="Z19" s="72"/>
      <c r="AA19" s="73"/>
      <c r="AB19" s="72"/>
      <c r="AC19" s="72"/>
      <c r="AD19" s="72"/>
      <c r="AE19" s="72"/>
      <c r="AF19" s="73"/>
      <c r="AG19" s="72"/>
      <c r="AH19" s="72"/>
    </row>
    <row r="20" spans="1:34" x14ac:dyDescent="0.25">
      <c r="A20" s="29" t="s">
        <v>9</v>
      </c>
      <c r="B20" s="30">
        <v>14089</v>
      </c>
      <c r="C20" s="30">
        <v>3324</v>
      </c>
      <c r="D20" s="31">
        <f>C20/F20</f>
        <v>0.15178082191780823</v>
      </c>
      <c r="E20" s="30">
        <v>4487</v>
      </c>
      <c r="F20" s="6">
        <v>21900</v>
      </c>
      <c r="G20" s="30">
        <v>8004</v>
      </c>
      <c r="H20" s="60">
        <v>1021</v>
      </c>
      <c r="I20" s="31">
        <f>H20/K20</f>
        <v>9.5563459378509921E-2</v>
      </c>
      <c r="J20" s="30">
        <v>1659</v>
      </c>
      <c r="K20" s="6">
        <f>SUM(G20,H20,J20)</f>
        <v>10684</v>
      </c>
      <c r="L20" s="30">
        <v>5587</v>
      </c>
      <c r="M20" s="30">
        <v>2170</v>
      </c>
      <c r="N20" s="31">
        <f>M20/P20</f>
        <v>0.20923729630700993</v>
      </c>
      <c r="O20" s="30">
        <v>2614</v>
      </c>
      <c r="P20" s="15">
        <f>SUM(L20,M20,O20)</f>
        <v>10371</v>
      </c>
      <c r="S20" s="78"/>
      <c r="T20" s="67"/>
      <c r="U20" s="67"/>
      <c r="V20" s="68"/>
      <c r="W20" s="67"/>
      <c r="X20" s="69"/>
      <c r="Y20" s="67"/>
      <c r="Z20" s="78"/>
      <c r="AA20" s="68"/>
      <c r="AB20" s="67"/>
      <c r="AC20" s="69"/>
      <c r="AD20" s="67"/>
      <c r="AE20" s="67"/>
      <c r="AF20" s="68"/>
      <c r="AG20" s="67"/>
      <c r="AH20" s="69"/>
    </row>
    <row r="21" spans="1:34" x14ac:dyDescent="0.25">
      <c r="A21" s="29" t="s">
        <v>13</v>
      </c>
      <c r="B21" s="30">
        <v>6728</v>
      </c>
      <c r="C21" s="30">
        <v>3271</v>
      </c>
      <c r="D21" s="31">
        <f>C21/F21</f>
        <v>0.26277313624678661</v>
      </c>
      <c r="E21" s="30">
        <v>2449</v>
      </c>
      <c r="F21" s="6">
        <v>12448</v>
      </c>
      <c r="G21" s="30">
        <v>4110</v>
      </c>
      <c r="H21" s="30">
        <v>1265</v>
      </c>
      <c r="I21" s="31">
        <f>H21/K21</f>
        <v>0.20025328478708249</v>
      </c>
      <c r="J21" s="60">
        <v>942</v>
      </c>
      <c r="K21" s="6">
        <f>SUM(G21,H21,J21)</f>
        <v>6317</v>
      </c>
      <c r="L21" s="30">
        <v>2400</v>
      </c>
      <c r="M21" s="30">
        <v>1818</v>
      </c>
      <c r="N21" s="31">
        <f>M21/P21</f>
        <v>0.32481686617830979</v>
      </c>
      <c r="O21" s="30">
        <v>1379</v>
      </c>
      <c r="P21" s="15">
        <f>SUM(L21,M21,O21)</f>
        <v>5597</v>
      </c>
      <c r="S21" s="78"/>
      <c r="T21" s="67"/>
      <c r="U21" s="67"/>
      <c r="V21" s="68"/>
      <c r="W21" s="67"/>
      <c r="X21" s="69"/>
      <c r="Y21" s="67"/>
      <c r="Z21" s="67"/>
      <c r="AA21" s="68"/>
      <c r="AB21" s="78"/>
      <c r="AC21" s="69"/>
      <c r="AD21" s="67"/>
      <c r="AE21" s="67"/>
      <c r="AF21" s="68"/>
      <c r="AG21" s="67"/>
      <c r="AH21" s="69"/>
    </row>
    <row r="22" spans="1:34" x14ac:dyDescent="0.25">
      <c r="A22" s="14" t="s">
        <v>0</v>
      </c>
      <c r="B22" s="4">
        <v>20817</v>
      </c>
      <c r="C22" s="4">
        <v>6595</v>
      </c>
      <c r="D22" s="5">
        <f>C22/F22</f>
        <v>0.19200535693490159</v>
      </c>
      <c r="E22" s="4">
        <v>6936</v>
      </c>
      <c r="F22" s="6">
        <v>34348</v>
      </c>
      <c r="G22" s="4">
        <f>SUM(G20:G21)</f>
        <v>12114</v>
      </c>
      <c r="H22" s="4">
        <f>SUM(H20:H21)</f>
        <v>2286</v>
      </c>
      <c r="I22" s="5">
        <f>H22/K22</f>
        <v>0.13446267866596082</v>
      </c>
      <c r="J22" s="4">
        <f>SUM(J20:J21)</f>
        <v>2601</v>
      </c>
      <c r="K22" s="6">
        <f>SUM(K20:K21)</f>
        <v>17001</v>
      </c>
      <c r="L22" s="4">
        <f>SUM(L20:L21)</f>
        <v>7987</v>
      </c>
      <c r="M22" s="4">
        <f>SUM(M20:M21)</f>
        <v>3988</v>
      </c>
      <c r="N22" s="5">
        <f>M22/P22</f>
        <v>0.24974949899799601</v>
      </c>
      <c r="O22" s="4">
        <f>SUM(O20:O21)</f>
        <v>3993</v>
      </c>
      <c r="P22" s="15">
        <f>SUM(P20:P21)</f>
        <v>15968</v>
      </c>
      <c r="S22" s="79"/>
      <c r="T22" s="69"/>
      <c r="U22" s="69"/>
      <c r="V22" s="70"/>
      <c r="W22" s="69"/>
      <c r="X22" s="69"/>
      <c r="Y22" s="69"/>
      <c r="Z22" s="69"/>
      <c r="AA22" s="70"/>
      <c r="AB22" s="69"/>
      <c r="AC22" s="69"/>
      <c r="AD22" s="69"/>
      <c r="AE22" s="69"/>
      <c r="AF22" s="70"/>
      <c r="AG22" s="69"/>
      <c r="AH22" s="69"/>
    </row>
    <row r="23" spans="1:34" x14ac:dyDescent="0.25">
      <c r="A23" s="32" t="s">
        <v>17</v>
      </c>
      <c r="B23" s="33" t="s">
        <v>21</v>
      </c>
      <c r="C23" s="33" t="s">
        <v>22</v>
      </c>
      <c r="D23" s="34" t="s">
        <v>23</v>
      </c>
      <c r="E23" s="33" t="s">
        <v>24</v>
      </c>
      <c r="F23" s="13" t="s">
        <v>0</v>
      </c>
      <c r="G23" s="33" t="s">
        <v>21</v>
      </c>
      <c r="H23" s="33" t="s">
        <v>22</v>
      </c>
      <c r="I23" s="34" t="s">
        <v>23</v>
      </c>
      <c r="J23" s="33" t="s">
        <v>24</v>
      </c>
      <c r="K23" s="13" t="s">
        <v>0</v>
      </c>
      <c r="L23" s="33" t="s">
        <v>21</v>
      </c>
      <c r="M23" s="33" t="s">
        <v>22</v>
      </c>
      <c r="N23" s="34" t="s">
        <v>23</v>
      </c>
      <c r="O23" s="33" t="s">
        <v>24</v>
      </c>
      <c r="P23" s="23" t="s">
        <v>0</v>
      </c>
      <c r="S23" s="72"/>
      <c r="T23" s="72"/>
      <c r="U23" s="72"/>
      <c r="V23" s="73"/>
      <c r="W23" s="72"/>
      <c r="X23" s="72"/>
      <c r="Y23" s="72"/>
      <c r="Z23" s="72"/>
      <c r="AA23" s="73"/>
      <c r="AB23" s="72"/>
      <c r="AC23" s="72"/>
      <c r="AD23" s="72"/>
      <c r="AE23" s="72"/>
      <c r="AF23" s="73"/>
      <c r="AG23" s="72"/>
      <c r="AH23" s="72"/>
    </row>
    <row r="24" spans="1:34" x14ac:dyDescent="0.25">
      <c r="A24" s="29" t="s">
        <v>9</v>
      </c>
      <c r="B24" s="30">
        <v>9426</v>
      </c>
      <c r="C24" s="30">
        <v>2091</v>
      </c>
      <c r="D24" s="31">
        <f>C24/F24</f>
        <v>0.14933580917011854</v>
      </c>
      <c r="E24" s="30">
        <v>2485</v>
      </c>
      <c r="F24" s="6">
        <v>14002</v>
      </c>
      <c r="G24" s="30">
        <v>5146</v>
      </c>
      <c r="H24" s="60">
        <v>556</v>
      </c>
      <c r="I24" s="31">
        <f>H24/K24</f>
        <v>8.3433373349339743E-2</v>
      </c>
      <c r="J24" s="30">
        <v>962</v>
      </c>
      <c r="K24" s="6">
        <f>SUM(G24,H24,J24)</f>
        <v>6664</v>
      </c>
      <c r="L24" s="30">
        <v>3947</v>
      </c>
      <c r="M24" s="30">
        <v>1466</v>
      </c>
      <c r="N24" s="31">
        <f>M24/P24</f>
        <v>0.2145156570090723</v>
      </c>
      <c r="O24" s="30">
        <v>1421</v>
      </c>
      <c r="P24" s="15">
        <f>SUM(L24,M24,O24)</f>
        <v>6834</v>
      </c>
      <c r="S24" s="78"/>
      <c r="T24" s="67"/>
      <c r="U24" s="67"/>
      <c r="V24" s="68"/>
      <c r="W24" s="67"/>
      <c r="X24" s="69"/>
      <c r="Y24" s="67"/>
      <c r="Z24" s="78"/>
      <c r="AA24" s="68"/>
      <c r="AB24" s="67"/>
      <c r="AC24" s="69"/>
      <c r="AD24" s="67"/>
      <c r="AE24" s="67"/>
      <c r="AF24" s="68"/>
      <c r="AG24" s="67"/>
      <c r="AH24" s="69"/>
    </row>
    <row r="25" spans="1:34" x14ac:dyDescent="0.25">
      <c r="A25" s="29" t="s">
        <v>13</v>
      </c>
      <c r="B25" s="30">
        <v>4224</v>
      </c>
      <c r="C25" s="30">
        <v>1635</v>
      </c>
      <c r="D25" s="31">
        <f>C25/F25</f>
        <v>0.22976391231028667</v>
      </c>
      <c r="E25" s="30">
        <v>1257</v>
      </c>
      <c r="F25" s="6">
        <v>7116</v>
      </c>
      <c r="G25" s="30">
        <v>2546</v>
      </c>
      <c r="H25" s="60">
        <v>553</v>
      </c>
      <c r="I25" s="31">
        <f>H25/K25</f>
        <v>0.15047619047619049</v>
      </c>
      <c r="J25" s="30">
        <v>576</v>
      </c>
      <c r="K25" s="6">
        <f>SUM(G25,H25,J25)</f>
        <v>3675</v>
      </c>
      <c r="L25" s="30">
        <v>1492</v>
      </c>
      <c r="M25" s="30">
        <v>1010</v>
      </c>
      <c r="N25" s="31">
        <f>M25/P25</f>
        <v>0.32186105799872528</v>
      </c>
      <c r="O25" s="30">
        <v>636</v>
      </c>
      <c r="P25" s="15">
        <f>SUM(L25,M25,O25)</f>
        <v>3138</v>
      </c>
      <c r="S25" s="78"/>
      <c r="T25" s="67"/>
      <c r="U25" s="67"/>
      <c r="V25" s="68"/>
      <c r="W25" s="67"/>
      <c r="X25" s="69"/>
      <c r="Y25" s="67"/>
      <c r="Z25" s="78"/>
      <c r="AA25" s="68"/>
      <c r="AB25" s="67"/>
      <c r="AC25" s="69"/>
      <c r="AD25" s="67"/>
      <c r="AE25" s="67"/>
      <c r="AF25" s="68"/>
      <c r="AG25" s="67"/>
      <c r="AH25" s="69"/>
    </row>
    <row r="26" spans="1:34" x14ac:dyDescent="0.25">
      <c r="A26" s="14" t="s">
        <v>0</v>
      </c>
      <c r="B26" s="4">
        <f>SUM(B24:B25)</f>
        <v>13650</v>
      </c>
      <c r="C26" s="4">
        <f>SUM(C24:C25)</f>
        <v>3726</v>
      </c>
      <c r="D26" s="5">
        <f>C26/F26</f>
        <v>0.17643716261009565</v>
      </c>
      <c r="E26" s="4">
        <f>SUM(E24:E25)</f>
        <v>3742</v>
      </c>
      <c r="F26" s="6">
        <f>SUM(F24:F25)</f>
        <v>21118</v>
      </c>
      <c r="G26" s="4">
        <f>SUM(G24:G25)</f>
        <v>7692</v>
      </c>
      <c r="H26" s="4">
        <f>SUM(H24:H25)</f>
        <v>1109</v>
      </c>
      <c r="I26" s="5">
        <f>H26/K26</f>
        <v>0.10726375858400232</v>
      </c>
      <c r="J26" s="24">
        <f>SUM(J24:J25)</f>
        <v>1538</v>
      </c>
      <c r="K26" s="6">
        <f>SUM(K24:K25)</f>
        <v>10339</v>
      </c>
      <c r="L26" s="4">
        <f>SUM(L24:L25)</f>
        <v>5439</v>
      </c>
      <c r="M26" s="4">
        <f>SUM(M24:M25)</f>
        <v>2476</v>
      </c>
      <c r="N26" s="5">
        <f>M26/P26</f>
        <v>0.24829522663457682</v>
      </c>
      <c r="O26" s="4">
        <f>SUM(O24:O25)</f>
        <v>2057</v>
      </c>
      <c r="P26" s="15">
        <f>SUM(P24:P25)</f>
        <v>9972</v>
      </c>
      <c r="S26" s="79"/>
      <c r="T26" s="69"/>
      <c r="U26" s="69"/>
      <c r="V26" s="70"/>
      <c r="W26" s="69"/>
      <c r="X26" s="69"/>
      <c r="Y26" s="69"/>
      <c r="Z26" s="69"/>
      <c r="AA26" s="70"/>
      <c r="AB26" s="67"/>
      <c r="AC26" s="69"/>
      <c r="AD26" s="69"/>
      <c r="AE26" s="69"/>
      <c r="AF26" s="70"/>
      <c r="AG26" s="69"/>
      <c r="AH26" s="69"/>
    </row>
    <row r="27" spans="1:34" x14ac:dyDescent="0.25">
      <c r="A27" s="32" t="s">
        <v>18</v>
      </c>
      <c r="B27" s="33" t="s">
        <v>21</v>
      </c>
      <c r="C27" s="33" t="s">
        <v>22</v>
      </c>
      <c r="D27" s="34" t="s">
        <v>23</v>
      </c>
      <c r="E27" s="33" t="s">
        <v>24</v>
      </c>
      <c r="F27" s="13" t="s">
        <v>0</v>
      </c>
      <c r="G27" s="33" t="s">
        <v>21</v>
      </c>
      <c r="H27" s="33" t="s">
        <v>22</v>
      </c>
      <c r="I27" s="34" t="s">
        <v>23</v>
      </c>
      <c r="J27" s="33" t="s">
        <v>24</v>
      </c>
      <c r="K27" s="13" t="s">
        <v>0</v>
      </c>
      <c r="L27" s="33" t="s">
        <v>21</v>
      </c>
      <c r="M27" s="33" t="s">
        <v>22</v>
      </c>
      <c r="N27" s="34" t="s">
        <v>23</v>
      </c>
      <c r="O27" s="33" t="s">
        <v>24</v>
      </c>
      <c r="P27" s="25" t="s">
        <v>0</v>
      </c>
      <c r="S27" s="72"/>
      <c r="T27" s="72"/>
      <c r="U27" s="72"/>
      <c r="V27" s="73"/>
      <c r="W27" s="72"/>
      <c r="X27" s="72"/>
      <c r="Y27" s="72"/>
      <c r="Z27" s="72"/>
      <c r="AA27" s="73"/>
      <c r="AB27" s="72"/>
      <c r="AC27" s="72"/>
      <c r="AD27" s="72"/>
      <c r="AE27" s="72"/>
      <c r="AF27" s="73"/>
      <c r="AG27" s="72"/>
      <c r="AH27" s="81"/>
    </row>
    <row r="28" spans="1:34" x14ac:dyDescent="0.25">
      <c r="A28" s="29" t="s">
        <v>9</v>
      </c>
      <c r="B28" s="30">
        <v>5607</v>
      </c>
      <c r="C28" s="30">
        <v>1355</v>
      </c>
      <c r="D28" s="31">
        <f>C28/F28</f>
        <v>0.16024124881740776</v>
      </c>
      <c r="E28" s="30">
        <v>1494</v>
      </c>
      <c r="F28" s="6">
        <v>8456</v>
      </c>
      <c r="G28" s="30">
        <v>2875</v>
      </c>
      <c r="H28" s="60">
        <v>375</v>
      </c>
      <c r="I28" s="31">
        <f>H28/K28</f>
        <v>9.6774193548387094E-2</v>
      </c>
      <c r="J28" s="60">
        <v>625</v>
      </c>
      <c r="K28" s="6">
        <f>SUM(G28,H28,J28)</f>
        <v>3875</v>
      </c>
      <c r="L28" s="30">
        <v>2318</v>
      </c>
      <c r="M28" s="30">
        <v>856</v>
      </c>
      <c r="N28" s="31">
        <f>M28/P28</f>
        <v>0.21687357486698758</v>
      </c>
      <c r="O28" s="30">
        <v>773</v>
      </c>
      <c r="P28" s="15">
        <f>SUM(L28,M28,O28)</f>
        <v>3947</v>
      </c>
      <c r="S28" s="78"/>
      <c r="T28" s="67"/>
      <c r="U28" s="67"/>
      <c r="V28" s="68"/>
      <c r="W28" s="67"/>
      <c r="X28" s="69"/>
      <c r="Y28" s="67"/>
      <c r="Z28" s="78"/>
      <c r="AA28" s="68"/>
      <c r="AB28" s="78"/>
      <c r="AC28" s="69"/>
      <c r="AD28" s="67"/>
      <c r="AE28" s="67"/>
      <c r="AF28" s="68"/>
      <c r="AG28" s="67"/>
      <c r="AH28" s="69"/>
    </row>
    <row r="29" spans="1:34" x14ac:dyDescent="0.25">
      <c r="A29" s="29" t="s">
        <v>13</v>
      </c>
      <c r="B29" s="30">
        <v>2741</v>
      </c>
      <c r="C29" s="30">
        <v>1347</v>
      </c>
      <c r="D29" s="31">
        <f>C29/F29</f>
        <v>0.27807597027250208</v>
      </c>
      <c r="E29" s="30">
        <v>756</v>
      </c>
      <c r="F29" s="6">
        <v>4844</v>
      </c>
      <c r="G29" s="30">
        <v>1362</v>
      </c>
      <c r="H29" s="60">
        <v>409</v>
      </c>
      <c r="I29" s="31">
        <f>H29/K29</f>
        <v>0.19597508385241974</v>
      </c>
      <c r="J29" s="60">
        <v>316</v>
      </c>
      <c r="K29" s="6">
        <f>SUM(G29,H29,J29)</f>
        <v>2087</v>
      </c>
      <c r="L29" s="30">
        <v>1172</v>
      </c>
      <c r="M29" s="30">
        <v>797</v>
      </c>
      <c r="N29" s="31">
        <f>M29/P29</f>
        <v>0.33728311468472283</v>
      </c>
      <c r="O29" s="60">
        <v>394</v>
      </c>
      <c r="P29" s="15">
        <f>SUM(L29,M29,O29)</f>
        <v>2363</v>
      </c>
      <c r="S29" s="78"/>
      <c r="T29" s="67"/>
      <c r="U29" s="67"/>
      <c r="V29" s="68"/>
      <c r="W29" s="67"/>
      <c r="X29" s="69"/>
      <c r="Y29" s="67"/>
      <c r="Z29" s="78"/>
      <c r="AA29" s="68"/>
      <c r="AB29" s="78"/>
      <c r="AC29" s="69"/>
      <c r="AD29" s="67"/>
      <c r="AE29" s="67"/>
      <c r="AF29" s="68"/>
      <c r="AG29" s="78"/>
      <c r="AH29" s="69"/>
    </row>
    <row r="30" spans="1:34" ht="15.75" thickBot="1" x14ac:dyDescent="0.3">
      <c r="A30" s="16" t="s">
        <v>0</v>
      </c>
      <c r="B30" s="17">
        <f>SUM(B28:B29)</f>
        <v>8348</v>
      </c>
      <c r="C30" s="17">
        <f>SUM(C28:C29)</f>
        <v>2702</v>
      </c>
      <c r="D30" s="18">
        <f>C30/F30</f>
        <v>0.20315789473684209</v>
      </c>
      <c r="E30" s="17">
        <f>SUM(E28:E29)</f>
        <v>2250</v>
      </c>
      <c r="F30" s="20">
        <f>SUM(F28:F29)</f>
        <v>13300</v>
      </c>
      <c r="G30" s="17">
        <f>SUM(G28:G29)</f>
        <v>4237</v>
      </c>
      <c r="H30" s="19">
        <f>SUM(H28:H29)</f>
        <v>784</v>
      </c>
      <c r="I30" s="18">
        <f>H30/K30</f>
        <v>0.13149949681314996</v>
      </c>
      <c r="J30" s="19">
        <f>SUM(J28:J29)</f>
        <v>941</v>
      </c>
      <c r="K30" s="20">
        <f>SUM(K28:K29)</f>
        <v>5962</v>
      </c>
      <c r="L30" s="37">
        <f>SUM(L28:L29)</f>
        <v>3490</v>
      </c>
      <c r="M30" s="37">
        <f>SUM(M28:M29)</f>
        <v>1653</v>
      </c>
      <c r="N30" s="18">
        <f>M30/P30</f>
        <v>0.2619651347068146</v>
      </c>
      <c r="O30" s="17">
        <f>SUM(O28:O29)</f>
        <v>1167</v>
      </c>
      <c r="P30" s="21">
        <f>SUM(P28:P29)</f>
        <v>6310</v>
      </c>
      <c r="S30" s="79"/>
      <c r="T30" s="69"/>
      <c r="U30" s="69"/>
      <c r="V30" s="70"/>
      <c r="W30" s="69"/>
      <c r="X30" s="69"/>
      <c r="Y30" s="69"/>
      <c r="Z30" s="79"/>
      <c r="AA30" s="70"/>
      <c r="AB30" s="79"/>
      <c r="AC30" s="69"/>
      <c r="AD30" s="67"/>
      <c r="AE30" s="67"/>
      <c r="AF30" s="70"/>
      <c r="AG30" s="69"/>
      <c r="AH30" s="69"/>
    </row>
    <row r="31" spans="1:34" x14ac:dyDescent="0.25">
      <c r="A31" s="87" t="s">
        <v>20</v>
      </c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</row>
    <row r="32" spans="1:34" ht="17.25" customHeight="1" x14ac:dyDescent="0.25">
      <c r="A32" s="86" t="s">
        <v>19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</row>
    <row r="33" spans="1:34" x14ac:dyDescent="0.25">
      <c r="A33" s="7" t="s">
        <v>26</v>
      </c>
      <c r="B33" s="9"/>
      <c r="C33" s="9"/>
      <c r="D33" s="9"/>
      <c r="E33" s="9"/>
      <c r="F33" s="7"/>
      <c r="G33" s="9"/>
      <c r="H33" s="9"/>
      <c r="I33" s="9"/>
      <c r="J33" s="9"/>
      <c r="K33" s="7"/>
      <c r="L33" s="9"/>
      <c r="M33" s="9"/>
      <c r="N33" s="9"/>
      <c r="O33" s="9"/>
      <c r="P33" s="7"/>
      <c r="S33" s="82"/>
      <c r="T33" s="83"/>
      <c r="U33" s="83"/>
      <c r="V33" s="83"/>
      <c r="W33" s="83"/>
      <c r="X33" s="82"/>
      <c r="Y33" s="83"/>
      <c r="Z33" s="83"/>
      <c r="AA33" s="83"/>
      <c r="AB33" s="83"/>
      <c r="AC33" s="82"/>
      <c r="AD33" s="83"/>
      <c r="AE33" s="83"/>
      <c r="AF33" s="83"/>
      <c r="AG33" s="83"/>
      <c r="AH33" s="82"/>
    </row>
    <row r="37" spans="1:34" x14ac:dyDescent="0.25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</row>
    <row r="38" spans="1:34" x14ac:dyDescent="0.25">
      <c r="A38" s="77"/>
      <c r="B38" s="77"/>
      <c r="C38" s="77"/>
      <c r="D38" s="77"/>
      <c r="E38" s="77"/>
      <c r="F38" s="77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77"/>
      <c r="R38" s="77"/>
    </row>
    <row r="39" spans="1:34" x14ac:dyDescent="0.25">
      <c r="A39" s="77"/>
      <c r="B39" s="77"/>
      <c r="C39" s="77"/>
      <c r="D39" s="77"/>
      <c r="E39" s="77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77"/>
      <c r="R39" s="77"/>
    </row>
    <row r="40" spans="1:34" x14ac:dyDescent="0.25">
      <c r="A40" s="77"/>
      <c r="B40" s="77"/>
      <c r="C40" s="77"/>
      <c r="D40" s="77"/>
      <c r="E40" s="77"/>
      <c r="F40" s="78"/>
      <c r="G40" s="66"/>
      <c r="H40" s="67"/>
      <c r="I40" s="68"/>
      <c r="J40" s="67"/>
      <c r="K40" s="71"/>
      <c r="L40" s="66"/>
      <c r="M40" s="66"/>
      <c r="N40" s="66"/>
      <c r="O40" s="66"/>
      <c r="P40" s="71"/>
      <c r="Q40" s="77"/>
      <c r="R40" s="77"/>
    </row>
    <row r="41" spans="1:34" x14ac:dyDescent="0.25">
      <c r="A41" s="77"/>
      <c r="B41" s="77"/>
      <c r="C41" s="77"/>
      <c r="D41" s="77"/>
      <c r="E41" s="77"/>
      <c r="F41" s="78"/>
      <c r="G41" s="66"/>
      <c r="H41" s="67"/>
      <c r="I41" s="68"/>
      <c r="J41" s="67"/>
      <c r="K41" s="71"/>
      <c r="L41" s="66"/>
      <c r="M41" s="66"/>
      <c r="N41" s="66"/>
      <c r="O41" s="66"/>
      <c r="P41" s="71"/>
      <c r="Q41" s="77"/>
      <c r="R41" s="77"/>
    </row>
    <row r="42" spans="1:34" x14ac:dyDescent="0.25">
      <c r="A42" s="77"/>
      <c r="B42" s="77"/>
      <c r="C42" s="77"/>
      <c r="D42" s="77"/>
      <c r="E42" s="77"/>
      <c r="F42" s="79"/>
      <c r="G42" s="66"/>
      <c r="H42" s="69"/>
      <c r="I42" s="70"/>
      <c r="J42" s="69"/>
      <c r="K42" s="71"/>
      <c r="L42" s="66"/>
      <c r="M42" s="71"/>
      <c r="N42" s="71"/>
      <c r="O42" s="71"/>
      <c r="P42" s="71"/>
      <c r="Q42" s="77"/>
      <c r="R42" s="77"/>
    </row>
    <row r="43" spans="1:34" x14ac:dyDescent="0.25">
      <c r="A43" s="77"/>
      <c r="B43" s="77"/>
      <c r="C43" s="77"/>
      <c r="D43" s="77"/>
      <c r="E43" s="77"/>
      <c r="F43" s="72"/>
      <c r="G43" s="66"/>
      <c r="H43" s="72"/>
      <c r="I43" s="73"/>
      <c r="J43" s="72"/>
      <c r="K43" s="71"/>
      <c r="L43" s="66"/>
      <c r="M43" s="74"/>
      <c r="N43" s="74"/>
      <c r="O43" s="74"/>
      <c r="P43" s="71"/>
      <c r="Q43" s="77"/>
      <c r="R43" s="77"/>
    </row>
    <row r="44" spans="1:34" x14ac:dyDescent="0.25">
      <c r="A44" s="77"/>
      <c r="B44" s="77"/>
      <c r="C44" s="77"/>
      <c r="D44" s="77"/>
      <c r="E44" s="77"/>
      <c r="F44" s="78"/>
      <c r="G44" s="66"/>
      <c r="H44" s="67"/>
      <c r="I44" s="68"/>
      <c r="J44" s="67"/>
      <c r="K44" s="71"/>
      <c r="L44" s="66"/>
      <c r="M44" s="66"/>
      <c r="N44" s="66"/>
      <c r="O44" s="66"/>
      <c r="P44" s="71"/>
      <c r="Q44" s="77"/>
      <c r="R44" s="77"/>
    </row>
    <row r="45" spans="1:34" x14ac:dyDescent="0.25">
      <c r="A45" s="77"/>
      <c r="B45" s="77"/>
      <c r="C45" s="77"/>
      <c r="D45" s="77"/>
      <c r="E45" s="77"/>
      <c r="F45" s="78"/>
      <c r="G45" s="66"/>
      <c r="H45" s="67"/>
      <c r="I45" s="68"/>
      <c r="J45" s="67"/>
      <c r="K45" s="71"/>
      <c r="L45" s="66"/>
      <c r="M45" s="66"/>
      <c r="N45" s="66"/>
      <c r="O45" s="66"/>
      <c r="P45" s="71"/>
      <c r="Q45" s="77"/>
      <c r="R45" s="77"/>
    </row>
    <row r="46" spans="1:34" x14ac:dyDescent="0.25">
      <c r="A46" s="77"/>
      <c r="B46" s="77"/>
      <c r="C46" s="77"/>
      <c r="D46" s="77"/>
      <c r="E46" s="77"/>
      <c r="F46" s="79"/>
      <c r="G46" s="66"/>
      <c r="H46" s="69"/>
      <c r="I46" s="70"/>
      <c r="J46" s="69"/>
      <c r="K46" s="71"/>
      <c r="L46" s="66"/>
      <c r="M46" s="71"/>
      <c r="N46" s="71"/>
      <c r="O46" s="75"/>
      <c r="P46" s="71"/>
      <c r="Q46" s="77"/>
      <c r="R46" s="77"/>
    </row>
    <row r="47" spans="1:34" x14ac:dyDescent="0.25">
      <c r="A47" s="77"/>
      <c r="B47" s="77"/>
      <c r="C47" s="77"/>
      <c r="D47" s="77"/>
      <c r="E47" s="77"/>
      <c r="F47" s="72"/>
      <c r="G47" s="66"/>
      <c r="H47" s="72"/>
      <c r="I47" s="73"/>
      <c r="J47" s="72"/>
      <c r="K47" s="71"/>
      <c r="L47" s="66"/>
      <c r="M47" s="74"/>
      <c r="N47" s="74"/>
      <c r="O47" s="74"/>
      <c r="P47" s="71"/>
      <c r="Q47" s="77"/>
      <c r="R47" s="77"/>
    </row>
    <row r="48" spans="1:34" x14ac:dyDescent="0.25">
      <c r="A48" s="77"/>
      <c r="B48" s="77"/>
      <c r="C48" s="77"/>
      <c r="D48" s="77"/>
      <c r="E48" s="77"/>
      <c r="F48" s="78"/>
      <c r="G48" s="66"/>
      <c r="H48" s="60"/>
      <c r="I48" s="68"/>
      <c r="J48" s="60"/>
      <c r="K48" s="71"/>
      <c r="L48" s="66"/>
      <c r="M48" s="66"/>
      <c r="N48" s="66"/>
      <c r="O48" s="66"/>
      <c r="P48" s="71"/>
      <c r="Q48" s="77"/>
      <c r="R48" s="77"/>
    </row>
    <row r="49" spans="1:18" x14ac:dyDescent="0.25">
      <c r="A49" s="77"/>
      <c r="B49" s="77"/>
      <c r="C49" s="77"/>
      <c r="D49" s="77"/>
      <c r="E49" s="77"/>
      <c r="F49" s="78"/>
      <c r="G49" s="66"/>
      <c r="H49" s="60"/>
      <c r="I49" s="68"/>
      <c r="J49" s="60"/>
      <c r="K49" s="71"/>
      <c r="L49" s="66"/>
      <c r="M49" s="66"/>
      <c r="N49" s="66"/>
      <c r="O49" s="66"/>
      <c r="P49" s="71"/>
      <c r="Q49" s="77"/>
      <c r="R49" s="77"/>
    </row>
    <row r="50" spans="1:18" x14ac:dyDescent="0.25">
      <c r="A50" s="77"/>
      <c r="B50" s="77"/>
      <c r="C50" s="77"/>
      <c r="D50" s="77"/>
      <c r="E50" s="77"/>
      <c r="F50" s="79"/>
      <c r="G50" s="66"/>
      <c r="H50" s="69"/>
      <c r="I50" s="70"/>
      <c r="J50" s="69"/>
      <c r="K50" s="71"/>
      <c r="L50" s="66"/>
      <c r="M50" s="71"/>
      <c r="N50" s="71"/>
      <c r="O50" s="71"/>
      <c r="P50" s="71"/>
      <c r="Q50" s="77"/>
      <c r="R50" s="77"/>
    </row>
    <row r="51" spans="1:18" x14ac:dyDescent="0.25">
      <c r="A51" s="77"/>
      <c r="B51" s="77"/>
      <c r="C51" s="77"/>
      <c r="D51" s="77"/>
      <c r="E51" s="77"/>
      <c r="F51" s="72"/>
      <c r="G51" s="66"/>
      <c r="H51" s="72"/>
      <c r="I51" s="73"/>
      <c r="J51" s="72"/>
      <c r="K51" s="71"/>
      <c r="L51" s="66"/>
      <c r="M51" s="74"/>
      <c r="N51" s="74"/>
      <c r="O51" s="74"/>
      <c r="P51" s="71"/>
      <c r="Q51" s="77"/>
      <c r="R51" s="77"/>
    </row>
    <row r="52" spans="1:18" x14ac:dyDescent="0.25">
      <c r="A52" s="77"/>
      <c r="B52" s="77"/>
      <c r="C52" s="77"/>
      <c r="D52" s="77"/>
      <c r="E52" s="77"/>
      <c r="F52" s="78"/>
      <c r="G52" s="66"/>
      <c r="H52" s="67"/>
      <c r="I52" s="68"/>
      <c r="J52" s="67"/>
      <c r="K52" s="71"/>
      <c r="L52" s="66"/>
      <c r="M52" s="66"/>
      <c r="N52" s="66"/>
      <c r="O52" s="66"/>
      <c r="P52" s="71"/>
      <c r="Q52" s="77"/>
      <c r="R52" s="77"/>
    </row>
    <row r="53" spans="1:18" x14ac:dyDescent="0.25">
      <c r="A53" s="77"/>
      <c r="B53" s="77"/>
      <c r="C53" s="77"/>
      <c r="D53" s="77"/>
      <c r="E53" s="77"/>
      <c r="F53" s="78"/>
      <c r="G53" s="66"/>
      <c r="H53" s="67"/>
      <c r="I53" s="68"/>
      <c r="J53" s="67"/>
      <c r="K53" s="71"/>
      <c r="L53" s="66"/>
      <c r="M53" s="66"/>
      <c r="N53" s="66"/>
      <c r="O53" s="66"/>
      <c r="P53" s="71"/>
      <c r="Q53" s="77"/>
      <c r="R53" s="77"/>
    </row>
    <row r="54" spans="1:18" x14ac:dyDescent="0.25">
      <c r="A54" s="77"/>
      <c r="B54" s="77"/>
      <c r="C54" s="77"/>
      <c r="D54" s="77"/>
      <c r="E54" s="77"/>
      <c r="F54" s="79"/>
      <c r="G54" s="66"/>
      <c r="H54" s="69"/>
      <c r="I54" s="70"/>
      <c r="J54" s="69"/>
      <c r="K54" s="71"/>
      <c r="L54" s="66"/>
      <c r="M54" s="71"/>
      <c r="N54" s="71"/>
      <c r="O54" s="66"/>
      <c r="P54" s="71"/>
      <c r="Q54" s="77"/>
      <c r="R54" s="77"/>
    </row>
    <row r="55" spans="1:18" x14ac:dyDescent="0.25">
      <c r="A55" s="77"/>
      <c r="B55" s="77"/>
      <c r="C55" s="77"/>
      <c r="D55" s="77"/>
      <c r="E55" s="77"/>
      <c r="F55" s="72"/>
      <c r="G55" s="66"/>
      <c r="H55" s="72"/>
      <c r="I55" s="73"/>
      <c r="J55" s="72"/>
      <c r="K55" s="71"/>
      <c r="L55" s="66"/>
      <c r="M55" s="74"/>
      <c r="N55" s="74"/>
      <c r="O55" s="74"/>
      <c r="P55" s="71"/>
      <c r="Q55" s="77"/>
      <c r="R55" s="77"/>
    </row>
    <row r="56" spans="1:18" x14ac:dyDescent="0.25">
      <c r="A56" s="77"/>
      <c r="B56" s="77"/>
      <c r="C56" s="77"/>
      <c r="D56" s="77"/>
      <c r="E56" s="77"/>
      <c r="F56" s="78"/>
      <c r="G56" s="66"/>
      <c r="H56" s="60"/>
      <c r="I56" s="68"/>
      <c r="J56" s="67"/>
      <c r="K56" s="71"/>
      <c r="L56" s="66"/>
      <c r="M56" s="66"/>
      <c r="N56" s="66"/>
      <c r="O56" s="66"/>
      <c r="P56" s="71"/>
      <c r="Q56" s="77"/>
      <c r="R56" s="77"/>
    </row>
    <row r="57" spans="1:18" x14ac:dyDescent="0.25">
      <c r="A57" s="77"/>
      <c r="B57" s="77"/>
      <c r="C57" s="77"/>
      <c r="D57" s="77"/>
      <c r="E57" s="77"/>
      <c r="F57" s="78"/>
      <c r="G57" s="66"/>
      <c r="H57" s="67"/>
      <c r="I57" s="68"/>
      <c r="J57" s="60"/>
      <c r="K57" s="71"/>
      <c r="L57" s="66"/>
      <c r="M57" s="66"/>
      <c r="N57" s="66"/>
      <c r="O57" s="66"/>
      <c r="P57" s="71"/>
      <c r="Q57" s="77"/>
      <c r="R57" s="77"/>
    </row>
    <row r="58" spans="1:18" x14ac:dyDescent="0.25">
      <c r="A58" s="77"/>
      <c r="B58" s="77"/>
      <c r="C58" s="77"/>
      <c r="D58" s="77"/>
      <c r="E58" s="77"/>
      <c r="F58" s="79"/>
      <c r="G58" s="66"/>
      <c r="H58" s="69"/>
      <c r="I58" s="70"/>
      <c r="J58" s="69"/>
      <c r="K58" s="71"/>
      <c r="L58" s="66"/>
      <c r="M58" s="71"/>
      <c r="N58" s="71"/>
      <c r="O58" s="71"/>
      <c r="P58" s="71"/>
      <c r="Q58" s="77"/>
      <c r="R58" s="77"/>
    </row>
    <row r="59" spans="1:18" x14ac:dyDescent="0.25">
      <c r="A59" s="77"/>
      <c r="B59" s="77"/>
      <c r="C59" s="77"/>
      <c r="D59" s="77"/>
      <c r="E59" s="77"/>
      <c r="F59" s="72"/>
      <c r="G59" s="66"/>
      <c r="H59" s="72"/>
      <c r="I59" s="73"/>
      <c r="J59" s="72"/>
      <c r="K59" s="71"/>
      <c r="L59" s="66"/>
      <c r="M59" s="74"/>
      <c r="N59" s="74"/>
      <c r="O59" s="74"/>
      <c r="P59" s="71"/>
      <c r="Q59" s="77"/>
      <c r="R59" s="77"/>
    </row>
    <row r="60" spans="1:18" x14ac:dyDescent="0.25">
      <c r="A60" s="77"/>
      <c r="B60" s="77"/>
      <c r="C60" s="77"/>
      <c r="D60" s="77"/>
      <c r="E60" s="77"/>
      <c r="F60" s="78"/>
      <c r="G60" s="66"/>
      <c r="H60" s="60"/>
      <c r="I60" s="68"/>
      <c r="J60" s="67"/>
      <c r="K60" s="71"/>
      <c r="L60" s="66"/>
      <c r="M60" s="66"/>
      <c r="N60" s="66"/>
      <c r="O60" s="66"/>
      <c r="P60" s="71"/>
      <c r="Q60" s="77"/>
      <c r="R60" s="77"/>
    </row>
    <row r="61" spans="1:18" x14ac:dyDescent="0.25">
      <c r="A61" s="77"/>
      <c r="B61" s="77"/>
      <c r="C61" s="77"/>
      <c r="D61" s="77"/>
      <c r="E61" s="77"/>
      <c r="F61" s="78"/>
      <c r="G61" s="66"/>
      <c r="H61" s="60"/>
      <c r="I61" s="68"/>
      <c r="J61" s="67"/>
      <c r="K61" s="71"/>
      <c r="L61" s="66"/>
      <c r="M61" s="66"/>
      <c r="N61" s="66"/>
      <c r="O61" s="66"/>
      <c r="P61" s="71"/>
      <c r="Q61" s="77"/>
      <c r="R61" s="77"/>
    </row>
    <row r="62" spans="1:18" x14ac:dyDescent="0.25">
      <c r="A62" s="77"/>
      <c r="B62" s="77"/>
      <c r="C62" s="77"/>
      <c r="D62" s="77"/>
      <c r="E62" s="77"/>
      <c r="F62" s="79"/>
      <c r="G62" s="66"/>
      <c r="H62" s="69"/>
      <c r="I62" s="70"/>
      <c r="J62" s="76"/>
      <c r="K62" s="71"/>
      <c r="L62" s="66"/>
      <c r="M62" s="71"/>
      <c r="N62" s="71"/>
      <c r="O62" s="71"/>
      <c r="P62" s="71"/>
      <c r="Q62" s="77"/>
      <c r="R62" s="77"/>
    </row>
    <row r="63" spans="1:18" x14ac:dyDescent="0.25">
      <c r="A63" s="77"/>
      <c r="B63" s="77"/>
      <c r="C63" s="77"/>
      <c r="D63" s="77"/>
      <c r="E63" s="77"/>
      <c r="F63" s="72"/>
      <c r="G63" s="66"/>
      <c r="H63" s="72"/>
      <c r="I63" s="73"/>
      <c r="J63" s="72"/>
      <c r="K63" s="71"/>
      <c r="L63" s="66"/>
      <c r="M63" s="74"/>
      <c r="N63" s="74"/>
      <c r="O63" s="74"/>
      <c r="P63" s="71"/>
      <c r="Q63" s="77"/>
      <c r="R63" s="77"/>
    </row>
    <row r="64" spans="1:18" x14ac:dyDescent="0.25">
      <c r="A64" s="77"/>
      <c r="B64" s="77"/>
      <c r="C64" s="77"/>
      <c r="D64" s="77"/>
      <c r="E64" s="77"/>
      <c r="F64" s="78"/>
      <c r="G64" s="66"/>
      <c r="H64" s="60"/>
      <c r="I64" s="68"/>
      <c r="J64" s="60"/>
      <c r="K64" s="71"/>
      <c r="L64" s="66"/>
      <c r="M64" s="66"/>
      <c r="N64" s="66"/>
      <c r="O64" s="66"/>
      <c r="P64" s="71"/>
      <c r="Q64" s="77"/>
      <c r="R64" s="77"/>
    </row>
    <row r="65" spans="1:18" x14ac:dyDescent="0.25">
      <c r="A65" s="77"/>
      <c r="B65" s="77"/>
      <c r="C65" s="77"/>
      <c r="D65" s="77"/>
      <c r="E65" s="77"/>
      <c r="F65" s="78"/>
      <c r="G65" s="66"/>
      <c r="H65" s="60"/>
      <c r="I65" s="68"/>
      <c r="J65" s="60"/>
      <c r="K65" s="71"/>
      <c r="L65" s="66"/>
      <c r="M65" s="66"/>
      <c r="N65" s="66"/>
      <c r="O65" s="64"/>
      <c r="P65" s="71"/>
      <c r="Q65" s="77"/>
      <c r="R65" s="77"/>
    </row>
    <row r="66" spans="1:18" x14ac:dyDescent="0.25">
      <c r="A66" s="77"/>
      <c r="B66" s="77"/>
      <c r="C66" s="77"/>
      <c r="D66" s="77"/>
      <c r="E66" s="77"/>
      <c r="F66" s="79"/>
      <c r="G66" s="66"/>
      <c r="H66" s="79"/>
      <c r="I66" s="70"/>
      <c r="J66" s="79"/>
      <c r="K66" s="71"/>
      <c r="L66" s="66"/>
      <c r="M66" s="66"/>
      <c r="N66" s="71"/>
      <c r="O66" s="71"/>
      <c r="P66" s="71"/>
      <c r="Q66" s="77"/>
      <c r="R66" s="77"/>
    </row>
    <row r="67" spans="1:18" x14ac:dyDescent="0.25">
      <c r="A67" s="77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</row>
  </sheetData>
  <mergeCells count="12">
    <mergeCell ref="G38:K38"/>
    <mergeCell ref="L38:P38"/>
    <mergeCell ref="T2:X2"/>
    <mergeCell ref="Y2:AC2"/>
    <mergeCell ref="AD2:AH2"/>
    <mergeCell ref="S31:AH31"/>
    <mergeCell ref="S32:AH32"/>
    <mergeCell ref="B2:F2"/>
    <mergeCell ref="G2:K2"/>
    <mergeCell ref="L2:P2"/>
    <mergeCell ref="A32:P32"/>
    <mergeCell ref="A31:P3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3"/>
  <sheetViews>
    <sheetView tabSelected="1" zoomScaleNormal="100" workbookViewId="0">
      <selection activeCell="F41" sqref="F41"/>
    </sheetView>
  </sheetViews>
  <sheetFormatPr defaultColWidth="11.7109375" defaultRowHeight="15" x14ac:dyDescent="0.25"/>
  <cols>
    <col min="1" max="1" width="16.140625" style="59" customWidth="1"/>
    <col min="2" max="2" width="12.85546875" bestFit="1" customWidth="1"/>
    <col min="3" max="3" width="9.7109375" bestFit="1" customWidth="1"/>
    <col min="4" max="4" width="6.5703125" bestFit="1" customWidth="1"/>
    <col min="5" max="5" width="9.7109375" bestFit="1" customWidth="1"/>
    <col min="6" max="6" width="8.5703125" bestFit="1" customWidth="1"/>
    <col min="7" max="7" width="9.7109375" bestFit="1" customWidth="1"/>
    <col min="8" max="8" width="7.5703125" bestFit="1" customWidth="1"/>
    <col min="9" max="9" width="9.7109375" bestFit="1" customWidth="1"/>
    <col min="10" max="10" width="15.28515625" bestFit="1" customWidth="1"/>
    <col min="11" max="11" width="12.85546875" bestFit="1" customWidth="1"/>
    <col min="12" max="12" width="9.7109375" bestFit="1" customWidth="1"/>
    <col min="13" max="13" width="8.5703125" bestFit="1" customWidth="1"/>
    <col min="14" max="14" width="9.7109375" bestFit="1" customWidth="1"/>
    <col min="15" max="15" width="7.5703125" bestFit="1" customWidth="1"/>
    <col min="16" max="16" width="9.7109375" bestFit="1" customWidth="1"/>
    <col min="17" max="17" width="7.5703125" bestFit="1" customWidth="1"/>
    <col min="18" max="18" width="9.7109375" bestFit="1" customWidth="1"/>
    <col min="19" max="19" width="15.28515625" bestFit="1" customWidth="1"/>
    <col min="20" max="20" width="13" bestFit="1" customWidth="1"/>
    <col min="21" max="21" width="9.7109375" bestFit="1" customWidth="1"/>
    <col min="22" max="22" width="8.5703125" bestFit="1" customWidth="1"/>
    <col min="23" max="23" width="9.7109375" bestFit="1" customWidth="1"/>
    <col min="24" max="24" width="7.5703125" bestFit="1" customWidth="1"/>
    <col min="25" max="25" width="9.7109375" bestFit="1" customWidth="1"/>
    <col min="26" max="26" width="6.5703125" bestFit="1" customWidth="1"/>
    <col min="27" max="27" width="9.7109375" bestFit="1" customWidth="1"/>
    <col min="28" max="28" width="9.5703125" style="42" bestFit="1" customWidth="1"/>
  </cols>
  <sheetData>
    <row r="1" spans="1:28" ht="15.75" thickBot="1" x14ac:dyDescent="0.3">
      <c r="A1" s="53" t="s">
        <v>27</v>
      </c>
      <c r="L1" s="1"/>
      <c r="N1" s="1"/>
      <c r="P1" s="1"/>
      <c r="R1" s="1"/>
      <c r="S1" s="2"/>
      <c r="U1" s="1"/>
      <c r="W1" s="1"/>
      <c r="Y1" s="1"/>
      <c r="AA1" s="1"/>
      <c r="AB1" s="43"/>
    </row>
    <row r="2" spans="1:28" x14ac:dyDescent="0.25">
      <c r="A2" s="54"/>
      <c r="B2" s="90" t="s">
        <v>0</v>
      </c>
      <c r="C2" s="90"/>
      <c r="D2" s="90"/>
      <c r="E2" s="90"/>
      <c r="F2" s="90"/>
      <c r="G2" s="90"/>
      <c r="H2" s="90"/>
      <c r="I2" s="90"/>
      <c r="J2" s="90"/>
      <c r="K2" s="90" t="s">
        <v>25</v>
      </c>
      <c r="L2" s="90"/>
      <c r="M2" s="90"/>
      <c r="N2" s="90"/>
      <c r="O2" s="90"/>
      <c r="P2" s="90"/>
      <c r="Q2" s="90"/>
      <c r="R2" s="90"/>
      <c r="S2" s="90"/>
      <c r="T2" s="90" t="s">
        <v>2</v>
      </c>
      <c r="U2" s="90"/>
      <c r="V2" s="90"/>
      <c r="W2" s="90"/>
      <c r="X2" s="90"/>
      <c r="Y2" s="90"/>
      <c r="Z2" s="90"/>
      <c r="AA2" s="90"/>
      <c r="AB2" s="91"/>
    </row>
    <row r="3" spans="1:28" s="42" customFormat="1" ht="30" x14ac:dyDescent="0.25">
      <c r="A3" s="51" t="s">
        <v>3</v>
      </c>
      <c r="B3" s="39" t="s">
        <v>4</v>
      </c>
      <c r="C3" s="39" t="s">
        <v>5</v>
      </c>
      <c r="D3" s="39" t="s">
        <v>6</v>
      </c>
      <c r="E3" s="39" t="s">
        <v>5</v>
      </c>
      <c r="F3" s="39" t="s">
        <v>7</v>
      </c>
      <c r="G3" s="39" t="s">
        <v>5</v>
      </c>
      <c r="H3" s="39" t="s">
        <v>8</v>
      </c>
      <c r="I3" s="39" t="s">
        <v>5</v>
      </c>
      <c r="J3" s="40" t="s">
        <v>0</v>
      </c>
      <c r="K3" s="39" t="s">
        <v>4</v>
      </c>
      <c r="L3" s="39" t="s">
        <v>5</v>
      </c>
      <c r="M3" s="39" t="s">
        <v>6</v>
      </c>
      <c r="N3" s="39" t="s">
        <v>5</v>
      </c>
      <c r="O3" s="39" t="s">
        <v>7</v>
      </c>
      <c r="P3" s="39" t="s">
        <v>5</v>
      </c>
      <c r="Q3" s="39" t="s">
        <v>8</v>
      </c>
      <c r="R3" s="39" t="s">
        <v>5</v>
      </c>
      <c r="S3" s="40" t="s">
        <v>0</v>
      </c>
      <c r="T3" s="39" t="s">
        <v>4</v>
      </c>
      <c r="U3" s="39" t="s">
        <v>5</v>
      </c>
      <c r="V3" s="39" t="s">
        <v>6</v>
      </c>
      <c r="W3" s="39" t="s">
        <v>5</v>
      </c>
      <c r="X3" s="39" t="s">
        <v>7</v>
      </c>
      <c r="Y3" s="39" t="s">
        <v>5</v>
      </c>
      <c r="Z3" s="39" t="s">
        <v>8</v>
      </c>
      <c r="AA3" s="39" t="s">
        <v>5</v>
      </c>
      <c r="AB3" s="41" t="s">
        <v>0</v>
      </c>
    </row>
    <row r="4" spans="1:28" x14ac:dyDescent="0.25">
      <c r="A4" s="55" t="s">
        <v>9</v>
      </c>
      <c r="B4" s="30">
        <v>190736</v>
      </c>
      <c r="C4" s="31">
        <f>B4/J4</f>
        <v>0.85023603304016793</v>
      </c>
      <c r="D4" s="30">
        <v>18984</v>
      </c>
      <c r="E4" s="31">
        <f>D4/J4</f>
        <v>8.4624197064185835E-2</v>
      </c>
      <c r="F4" s="30">
        <v>11355</v>
      </c>
      <c r="G4" s="31">
        <f>F4/J4</f>
        <v>5.0616717112506857E-2</v>
      </c>
      <c r="H4" s="30">
        <v>3258</v>
      </c>
      <c r="I4" s="31">
        <f>H4/J4</f>
        <v>1.452305278313935E-2</v>
      </c>
      <c r="J4" s="3">
        <f>SUM(B4,D4,F4,H4)</f>
        <v>224333</v>
      </c>
      <c r="K4" s="30">
        <v>87304</v>
      </c>
      <c r="L4" s="31">
        <f>K4/S4</f>
        <v>0.79835398472863606</v>
      </c>
      <c r="M4" s="30">
        <v>13011</v>
      </c>
      <c r="N4" s="31">
        <f>M4/S4</f>
        <v>0.11897947053175438</v>
      </c>
      <c r="O4" s="30">
        <v>5848</v>
      </c>
      <c r="P4" s="31">
        <f>O4/S4</f>
        <v>5.3477207260756256E-2</v>
      </c>
      <c r="Q4" s="30">
        <v>3192</v>
      </c>
      <c r="R4" s="31">
        <f>Q4/S4</f>
        <v>2.9189337478853276E-2</v>
      </c>
      <c r="S4" s="3">
        <f>SUM(K4,M4,O4,Q4)</f>
        <v>109355</v>
      </c>
      <c r="T4" s="30">
        <v>93710</v>
      </c>
      <c r="U4" s="31">
        <f>T4/AB4</f>
        <v>0.89558087082839555</v>
      </c>
      <c r="V4" s="30">
        <v>5614</v>
      </c>
      <c r="W4" s="31">
        <f>V4/AB4</f>
        <v>5.3652662563553652E-2</v>
      </c>
      <c r="X4" s="30">
        <v>5247</v>
      </c>
      <c r="Y4" s="31">
        <f>X4/AB4</f>
        <v>5.0145265491800144E-2</v>
      </c>
      <c r="Z4" s="30">
        <v>65</v>
      </c>
      <c r="AA4" s="31">
        <f>Z4/AB4</f>
        <v>6.2120111625062115E-4</v>
      </c>
      <c r="AB4" s="44">
        <f>SUM(T4,V4,X4,Z4)</f>
        <v>104636</v>
      </c>
    </row>
    <row r="5" spans="1:28" x14ac:dyDescent="0.25">
      <c r="A5" s="55" t="s">
        <v>10</v>
      </c>
      <c r="B5" s="30">
        <v>80002</v>
      </c>
      <c r="C5" s="31">
        <f>B5/J5</f>
        <v>0.73576559094295202</v>
      </c>
      <c r="D5" s="30">
        <v>18911</v>
      </c>
      <c r="E5" s="31">
        <f>D5/J5</f>
        <v>0.17392144059301223</v>
      </c>
      <c r="F5" s="30">
        <v>5831</v>
      </c>
      <c r="G5" s="31">
        <f>F5/J5</f>
        <v>5.3626773840508402E-2</v>
      </c>
      <c r="H5" s="30">
        <v>3989</v>
      </c>
      <c r="I5" s="31">
        <f>H5/J5</f>
        <v>3.6686194623527353E-2</v>
      </c>
      <c r="J5" s="3">
        <f>SUM(B5,D5,F5,H5)</f>
        <v>108733</v>
      </c>
      <c r="K5" s="30">
        <v>32804</v>
      </c>
      <c r="L5" s="31">
        <f>K5/S5</f>
        <v>0.60882314730610043</v>
      </c>
      <c r="M5" s="30">
        <v>14175</v>
      </c>
      <c r="N5" s="31">
        <f>M5/S5</f>
        <v>0.26307974981904569</v>
      </c>
      <c r="O5" s="30">
        <v>2977</v>
      </c>
      <c r="P5" s="31">
        <f>O5/S5</f>
        <v>5.5251387316493754E-2</v>
      </c>
      <c r="Q5" s="30">
        <v>3925</v>
      </c>
      <c r="R5" s="31">
        <f>Q5/S5</f>
        <v>7.2845715558360086E-2</v>
      </c>
      <c r="S5" s="3">
        <f>SUM(K5,M5,O5,Q5)</f>
        <v>53881</v>
      </c>
      <c r="T5" s="30">
        <v>42461</v>
      </c>
      <c r="U5" s="31">
        <f>T5/AB5</f>
        <v>0.85434607645875249</v>
      </c>
      <c r="V5" s="30">
        <v>4433</v>
      </c>
      <c r="W5" s="31">
        <f>V5/AB5</f>
        <v>8.9195171026156941E-2</v>
      </c>
      <c r="X5" s="30">
        <v>2746</v>
      </c>
      <c r="Y5" s="31">
        <f>X5/AB5</f>
        <v>5.5251509054325958E-2</v>
      </c>
      <c r="Z5" s="30">
        <v>60</v>
      </c>
      <c r="AA5" s="31">
        <f>Z5/AB5</f>
        <v>1.2072434607645875E-3</v>
      </c>
      <c r="AB5" s="44">
        <f>SUM(T5,V5,X5,Z5)</f>
        <v>49700</v>
      </c>
    </row>
    <row r="6" spans="1:28" x14ac:dyDescent="0.25">
      <c r="A6" s="56" t="s">
        <v>0</v>
      </c>
      <c r="B6" s="4">
        <f>SUM(B4:B5)</f>
        <v>270738</v>
      </c>
      <c r="C6" s="38">
        <f>B6/J6</f>
        <v>0.81286591846661027</v>
      </c>
      <c r="D6" s="4">
        <f>SUM(D4:D5)</f>
        <v>37895</v>
      </c>
      <c r="E6" s="5">
        <f>D6/J6</f>
        <v>0.11377624855133818</v>
      </c>
      <c r="F6" s="4">
        <f>SUM(F4:F5)</f>
        <v>17186</v>
      </c>
      <c r="G6" s="5">
        <f>F6/J6</f>
        <v>5.159938270492935E-2</v>
      </c>
      <c r="H6" s="4">
        <f>SUM(H4:H5)</f>
        <v>7247</v>
      </c>
      <c r="I6" s="5">
        <f>H6/J6</f>
        <v>2.1758450277122251E-2</v>
      </c>
      <c r="J6" s="6">
        <f>SUM(J4:J5)</f>
        <v>333066</v>
      </c>
      <c r="K6" s="4">
        <f>SUM(K4:K5)</f>
        <v>120108</v>
      </c>
      <c r="L6" s="5">
        <f>K6/S6</f>
        <v>0.73579357494670294</v>
      </c>
      <c r="M6" s="4">
        <f>SUM(M4:M5)</f>
        <v>27186</v>
      </c>
      <c r="N6" s="5">
        <f>M6/S6</f>
        <v>0.16654414467396897</v>
      </c>
      <c r="O6" s="4">
        <f>SUM(O4:O5)</f>
        <v>8825</v>
      </c>
      <c r="P6" s="5">
        <f>O6/S6</f>
        <v>5.4062829277855377E-2</v>
      </c>
      <c r="Q6" s="4">
        <f>SUM(Q4:Q5)</f>
        <v>7117</v>
      </c>
      <c r="R6" s="5">
        <f>Q6/S6</f>
        <v>4.3599451101472717E-2</v>
      </c>
      <c r="S6" s="6">
        <f>SUM(S4:S5)</f>
        <v>163236</v>
      </c>
      <c r="T6" s="4">
        <f>SUM(T4:T5)</f>
        <v>136171</v>
      </c>
      <c r="U6" s="5">
        <f>T6/AB6</f>
        <v>0.88230224963715531</v>
      </c>
      <c r="V6" s="4">
        <f>SUM(V4:V5)</f>
        <v>10047</v>
      </c>
      <c r="W6" s="5">
        <f>V6/AB6</f>
        <v>6.509822724445366E-2</v>
      </c>
      <c r="X6" s="4">
        <f>SUM(X4:X5)</f>
        <v>7993</v>
      </c>
      <c r="Y6" s="5">
        <f>X6/AB6</f>
        <v>5.1789601907526434E-2</v>
      </c>
      <c r="Z6" s="4">
        <f>SUM(Z4:Z5)</f>
        <v>125</v>
      </c>
      <c r="AA6" s="5">
        <f>Z6/AB6</f>
        <v>8.0992121086460704E-4</v>
      </c>
      <c r="AB6" s="45">
        <f>SUM(AB4:AB5)</f>
        <v>154336</v>
      </c>
    </row>
    <row r="7" spans="1:28" s="42" customFormat="1" x14ac:dyDescent="0.25">
      <c r="A7" s="52" t="s">
        <v>11</v>
      </c>
      <c r="B7" s="61" t="s">
        <v>4</v>
      </c>
      <c r="C7" s="49"/>
      <c r="D7" s="49" t="s">
        <v>6</v>
      </c>
      <c r="E7" s="50"/>
      <c r="F7" s="61" t="s">
        <v>7</v>
      </c>
      <c r="G7" s="50"/>
      <c r="H7" s="61" t="s">
        <v>8</v>
      </c>
      <c r="I7" s="50"/>
      <c r="J7" s="62" t="s">
        <v>0</v>
      </c>
      <c r="K7" s="61" t="s">
        <v>4</v>
      </c>
      <c r="L7" s="50"/>
      <c r="M7" s="61" t="s">
        <v>6</v>
      </c>
      <c r="N7" s="50"/>
      <c r="O7" s="61" t="s">
        <v>7</v>
      </c>
      <c r="P7" s="50"/>
      <c r="Q7" s="61" t="s">
        <v>8</v>
      </c>
      <c r="R7" s="50"/>
      <c r="S7" s="62" t="s">
        <v>0</v>
      </c>
      <c r="T7" s="61" t="s">
        <v>4</v>
      </c>
      <c r="U7" s="50"/>
      <c r="V7" s="61" t="s">
        <v>6</v>
      </c>
      <c r="W7" s="50"/>
      <c r="X7" s="61" t="s">
        <v>7</v>
      </c>
      <c r="Y7" s="50"/>
      <c r="Z7" s="61" t="s">
        <v>8</v>
      </c>
      <c r="AA7" s="50"/>
      <c r="AB7" s="63" t="s">
        <v>0</v>
      </c>
    </row>
    <row r="8" spans="1:28" x14ac:dyDescent="0.25">
      <c r="A8" s="55" t="s">
        <v>9</v>
      </c>
      <c r="B8" s="30">
        <v>41777</v>
      </c>
      <c r="C8" s="31">
        <f>B8/J8</f>
        <v>0.85257443725638249</v>
      </c>
      <c r="D8" s="30">
        <v>4576</v>
      </c>
      <c r="E8" s="31">
        <f>D8/J8</f>
        <v>9.3385849268382282E-2</v>
      </c>
      <c r="F8" s="30">
        <v>2223</v>
      </c>
      <c r="G8" s="31">
        <f>F8/J8</f>
        <v>4.5366421093447074E-2</v>
      </c>
      <c r="H8" s="30">
        <v>425</v>
      </c>
      <c r="I8" s="31">
        <f>H8/J8</f>
        <v>8.6732923817881263E-3</v>
      </c>
      <c r="J8" s="3">
        <f>SUM(B8,D8,F8,H8)</f>
        <v>49001</v>
      </c>
      <c r="K8" s="30">
        <v>18683</v>
      </c>
      <c r="L8" s="31">
        <f>K8/S8</f>
        <v>0.8051629029477676</v>
      </c>
      <c r="M8" s="30">
        <v>2977</v>
      </c>
      <c r="N8" s="31">
        <f>M8/S8</f>
        <v>0.12829684537148767</v>
      </c>
      <c r="O8" s="30">
        <v>1131</v>
      </c>
      <c r="P8" s="31">
        <f>O8/S8</f>
        <v>4.8741596276504054E-2</v>
      </c>
      <c r="Q8" s="30">
        <v>413</v>
      </c>
      <c r="R8" s="31">
        <f>Q8/S8</f>
        <v>1.7798655404240648E-2</v>
      </c>
      <c r="S8" s="3">
        <f>SUM(K8,M8,O8,Q8)</f>
        <v>23204</v>
      </c>
      <c r="T8" s="30">
        <v>21277</v>
      </c>
      <c r="U8" s="31">
        <f>T8/AB8</f>
        <v>0.89226704688417346</v>
      </c>
      <c r="V8" s="30">
        <v>1510</v>
      </c>
      <c r="W8" s="31">
        <f>V8/AB8</f>
        <v>6.3322989180575356E-2</v>
      </c>
      <c r="X8" s="30">
        <v>1047</v>
      </c>
      <c r="Y8" s="31">
        <f>X8/AB8</f>
        <v>4.3906734882160528E-2</v>
      </c>
      <c r="Z8" s="30">
        <v>12</v>
      </c>
      <c r="AA8" s="31">
        <f>Z8/AB8</f>
        <v>5.0322905309066511E-4</v>
      </c>
      <c r="AB8" s="44">
        <f>SUM(T8,V8,X8,Z8)</f>
        <v>23846</v>
      </c>
    </row>
    <row r="9" spans="1:28" x14ac:dyDescent="0.25">
      <c r="A9" s="55" t="s">
        <v>10</v>
      </c>
      <c r="B9" s="30">
        <v>19360</v>
      </c>
      <c r="C9" s="31">
        <f>B9/J9</f>
        <v>0.70453801084464496</v>
      </c>
      <c r="D9" s="30">
        <v>6071</v>
      </c>
      <c r="E9" s="31">
        <f>D9/J9</f>
        <v>0.2209323483387314</v>
      </c>
      <c r="F9" s="60">
        <v>1381</v>
      </c>
      <c r="G9" s="31">
        <f>F9/J9</f>
        <v>5.0256559554568946E-2</v>
      </c>
      <c r="H9" s="30">
        <v>667</v>
      </c>
      <c r="I9" s="31">
        <f>H9/J9</f>
        <v>2.4273081262054661E-2</v>
      </c>
      <c r="J9" s="3">
        <f>SUM(B9,D9,F9,H9)</f>
        <v>27479</v>
      </c>
      <c r="K9" s="30">
        <v>7803</v>
      </c>
      <c r="L9" s="31">
        <f>K9/S9</f>
        <v>0.57064501974550241</v>
      </c>
      <c r="M9" s="30">
        <v>4544</v>
      </c>
      <c r="N9" s="31">
        <f>M9/S9</f>
        <v>0.3323094924674565</v>
      </c>
      <c r="O9" s="30">
        <v>678</v>
      </c>
      <c r="P9" s="31">
        <f>O9/S9</f>
        <v>4.9583150504607286E-2</v>
      </c>
      <c r="Q9" s="30">
        <v>649</v>
      </c>
      <c r="R9" s="31">
        <f>Q9/S9</f>
        <v>4.7462337282433813E-2</v>
      </c>
      <c r="S9" s="3">
        <f>SUM(K9,M9,O9,Q9)</f>
        <v>13674</v>
      </c>
      <c r="T9" s="30">
        <v>10658</v>
      </c>
      <c r="U9" s="31">
        <f>T9/AB9</f>
        <v>0.83408984191579272</v>
      </c>
      <c r="V9" s="30">
        <v>1422</v>
      </c>
      <c r="W9" s="31">
        <f>V9/AB9</f>
        <v>0.1112850211300673</v>
      </c>
      <c r="X9" s="30">
        <v>680</v>
      </c>
      <c r="Y9" s="31">
        <f>X9/AB9</f>
        <v>5.3216465800594775E-2</v>
      </c>
      <c r="Z9" s="60">
        <v>18</v>
      </c>
      <c r="AA9" s="31">
        <f>Z9/AB9</f>
        <v>1.4086711535451558E-3</v>
      </c>
      <c r="AB9" s="44">
        <f>SUM(T9,V9,X9,Z9)</f>
        <v>12778</v>
      </c>
    </row>
    <row r="10" spans="1:28" x14ac:dyDescent="0.25">
      <c r="A10" s="56" t="s">
        <v>0</v>
      </c>
      <c r="B10" s="4">
        <f>SUM(B8:B9)</f>
        <v>61137</v>
      </c>
      <c r="C10" s="38">
        <f>B10/J10</f>
        <v>0.79938546025104606</v>
      </c>
      <c r="D10" s="4">
        <f>SUM(D8:D9)</f>
        <v>10647</v>
      </c>
      <c r="E10" s="5">
        <f>D10/J10</f>
        <v>0.13921286610878661</v>
      </c>
      <c r="F10" s="4">
        <f>SUM(F8:F9)</f>
        <v>3604</v>
      </c>
      <c r="G10" s="5">
        <f>F10/J10</f>
        <v>4.7123430962343095E-2</v>
      </c>
      <c r="H10" s="4">
        <f>SUM(H8:H9)</f>
        <v>1092</v>
      </c>
      <c r="I10" s="5">
        <f>H10/J10</f>
        <v>1.4278242677824267E-2</v>
      </c>
      <c r="J10" s="6">
        <f>SUM(J8:J9)</f>
        <v>76480</v>
      </c>
      <c r="K10" s="4">
        <f>SUM(K8:K9)</f>
        <v>26486</v>
      </c>
      <c r="L10" s="5">
        <f>K10/S10</f>
        <v>0.71820597646293183</v>
      </c>
      <c r="M10" s="4">
        <f>SUM(M8:M9)</f>
        <v>7521</v>
      </c>
      <c r="N10" s="5">
        <f>M10/S10</f>
        <v>0.20394273008297631</v>
      </c>
      <c r="O10" s="4">
        <f>SUM(O8:O9)</f>
        <v>1809</v>
      </c>
      <c r="P10" s="5">
        <f>O10/S10</f>
        <v>4.9053636314333751E-2</v>
      </c>
      <c r="Q10" s="4">
        <f>SUM(Q8:Q9)</f>
        <v>1062</v>
      </c>
      <c r="R10" s="5">
        <f>Q10/S10</f>
        <v>2.8797657139758123E-2</v>
      </c>
      <c r="S10" s="6">
        <f>SUM(S8:S9)</f>
        <v>36878</v>
      </c>
      <c r="T10" s="4">
        <f>SUM(T8:T9)</f>
        <v>31935</v>
      </c>
      <c r="U10" s="5">
        <f>T10/AB10</f>
        <v>0.87196920052424642</v>
      </c>
      <c r="V10" s="4">
        <f>SUM(V8:V9)</f>
        <v>2932</v>
      </c>
      <c r="W10" s="5">
        <f>V10/AB10</f>
        <v>8.0056793359545658E-2</v>
      </c>
      <c r="X10" s="4">
        <f>SUM(X8:X9)</f>
        <v>1727</v>
      </c>
      <c r="Y10" s="5">
        <f>X10/AB10</f>
        <v>4.7154871122761031E-2</v>
      </c>
      <c r="Z10" s="4">
        <f>SUM(Z8:Z9)</f>
        <v>30</v>
      </c>
      <c r="AA10" s="5">
        <f>Z10/AB10</f>
        <v>8.1913499344692E-4</v>
      </c>
      <c r="AB10" s="45">
        <f>SUM(AB8:AB9)</f>
        <v>36624</v>
      </c>
    </row>
    <row r="11" spans="1:28" s="42" customFormat="1" x14ac:dyDescent="0.25">
      <c r="A11" s="52" t="s">
        <v>12</v>
      </c>
      <c r="B11" s="61" t="s">
        <v>4</v>
      </c>
      <c r="C11" s="50"/>
      <c r="D11" s="49" t="s">
        <v>6</v>
      </c>
      <c r="E11" s="50"/>
      <c r="F11" s="61" t="s">
        <v>7</v>
      </c>
      <c r="G11" s="50"/>
      <c r="H11" s="61" t="s">
        <v>8</v>
      </c>
      <c r="I11" s="50"/>
      <c r="J11" s="62" t="s">
        <v>0</v>
      </c>
      <c r="K11" s="61" t="s">
        <v>4</v>
      </c>
      <c r="L11" s="50"/>
      <c r="M11" s="61" t="s">
        <v>6</v>
      </c>
      <c r="N11" s="50"/>
      <c r="O11" s="61" t="s">
        <v>7</v>
      </c>
      <c r="P11" s="50"/>
      <c r="Q11" s="61" t="s">
        <v>8</v>
      </c>
      <c r="R11" s="50"/>
      <c r="S11" s="62" t="s">
        <v>0</v>
      </c>
      <c r="T11" s="61" t="s">
        <v>4</v>
      </c>
      <c r="U11" s="50"/>
      <c r="V11" s="61" t="s">
        <v>6</v>
      </c>
      <c r="W11" s="50"/>
      <c r="X11" s="61" t="s">
        <v>7</v>
      </c>
      <c r="Y11" s="50"/>
      <c r="Z11" s="61" t="s">
        <v>8</v>
      </c>
      <c r="AA11" s="50"/>
      <c r="AB11" s="63" t="s">
        <v>0</v>
      </c>
    </row>
    <row r="12" spans="1:28" x14ac:dyDescent="0.25">
      <c r="A12" s="55" t="s">
        <v>9</v>
      </c>
      <c r="B12" s="30">
        <v>15373</v>
      </c>
      <c r="C12" s="31">
        <f>B12/J12</f>
        <v>0.76421753827798766</v>
      </c>
      <c r="D12" s="30">
        <v>1822</v>
      </c>
      <c r="E12" s="31">
        <f>D12/J12</f>
        <v>9.0574666931795583E-2</v>
      </c>
      <c r="F12" s="30">
        <v>1876</v>
      </c>
      <c r="G12" s="31">
        <f>F12/J12</f>
        <v>9.3259097236031013E-2</v>
      </c>
      <c r="H12" s="30">
        <v>1045</v>
      </c>
      <c r="I12" s="31">
        <f>H12/J12</f>
        <v>5.194869755418572E-2</v>
      </c>
      <c r="J12" s="3">
        <f>SUM(B12,D12,F12,H12)</f>
        <v>20116</v>
      </c>
      <c r="K12" s="30">
        <v>6569</v>
      </c>
      <c r="L12" s="31">
        <f>K12/S12</f>
        <v>0.68178515827711472</v>
      </c>
      <c r="M12" s="30">
        <v>1119</v>
      </c>
      <c r="N12" s="31">
        <f>M12/S12</f>
        <v>0.11613907628437986</v>
      </c>
      <c r="O12" s="30">
        <v>920</v>
      </c>
      <c r="P12" s="31">
        <f>O12/S12</f>
        <v>9.5485210171250653E-2</v>
      </c>
      <c r="Q12" s="30">
        <v>1027</v>
      </c>
      <c r="R12" s="31">
        <f>Q12/S12</f>
        <v>0.10659055526725481</v>
      </c>
      <c r="S12" s="3">
        <f>SUM(K12,M12,O12,Q12)</f>
        <v>9635</v>
      </c>
      <c r="T12" s="30">
        <v>7783</v>
      </c>
      <c r="U12" s="31">
        <f>T12/AB12</f>
        <v>0.83205045969638658</v>
      </c>
      <c r="V12" s="30">
        <v>649</v>
      </c>
      <c r="W12" s="31">
        <f>V12/AB12</f>
        <v>6.9382082531537312E-2</v>
      </c>
      <c r="X12" s="30">
        <v>904</v>
      </c>
      <c r="Y12" s="31">
        <f>X12/AB12</f>
        <v>9.6643147316655978E-2</v>
      </c>
      <c r="Z12" s="30">
        <v>18</v>
      </c>
      <c r="AA12" s="31">
        <f>Z12/AB12</f>
        <v>1.9243104554201411E-3</v>
      </c>
      <c r="AB12" s="44">
        <f>SUM(T12,V12,X12,Z12)</f>
        <v>9354</v>
      </c>
    </row>
    <row r="13" spans="1:28" x14ac:dyDescent="0.25">
      <c r="A13" s="55" t="s">
        <v>13</v>
      </c>
      <c r="B13" s="30">
        <v>7598</v>
      </c>
      <c r="C13" s="31">
        <f>B13/J13</f>
        <v>0.68253683075817462</v>
      </c>
      <c r="D13" s="30">
        <v>1251</v>
      </c>
      <c r="E13" s="31">
        <f>D13/J13</f>
        <v>0.11237872799137621</v>
      </c>
      <c r="F13" s="60">
        <v>788</v>
      </c>
      <c r="G13" s="31">
        <f>F13/J13</f>
        <v>7.0786920589292132E-2</v>
      </c>
      <c r="H13" s="30">
        <v>1495</v>
      </c>
      <c r="I13" s="31">
        <f>H13/J13</f>
        <v>0.13429752066115702</v>
      </c>
      <c r="J13" s="3">
        <f>SUM(B13,D13,F13,H13)</f>
        <v>11132</v>
      </c>
      <c r="K13" s="30">
        <v>2810</v>
      </c>
      <c r="L13" s="31">
        <f>K13/S13</f>
        <v>0.51569095246834284</v>
      </c>
      <c r="M13" s="30">
        <v>766</v>
      </c>
      <c r="N13" s="31">
        <f>M13/S13</f>
        <v>0.14057625252339878</v>
      </c>
      <c r="O13" s="60">
        <v>389</v>
      </c>
      <c r="P13" s="31">
        <f>O13/S13</f>
        <v>7.1389245733162049E-2</v>
      </c>
      <c r="Q13" s="30">
        <v>1484</v>
      </c>
      <c r="R13" s="31">
        <f>Q13/S13</f>
        <v>0.27234354927509635</v>
      </c>
      <c r="S13" s="3">
        <f>SUM(K13,M13,O13,Q13)</f>
        <v>5449</v>
      </c>
      <c r="T13" s="30">
        <v>4147</v>
      </c>
      <c r="U13" s="31">
        <f>T13/AB13</f>
        <v>0.83023023023023024</v>
      </c>
      <c r="V13" s="30">
        <v>454</v>
      </c>
      <c r="W13" s="31">
        <f>V13/AB13</f>
        <v>9.0890890890890891E-2</v>
      </c>
      <c r="X13" s="60">
        <v>386</v>
      </c>
      <c r="Y13" s="31">
        <f>X13/AB13</f>
        <v>7.7277277277277276E-2</v>
      </c>
      <c r="Z13" s="60">
        <v>8</v>
      </c>
      <c r="AA13" s="31">
        <f>Z13/AB13</f>
        <v>1.6016016016016017E-3</v>
      </c>
      <c r="AB13" s="44">
        <f>SUM(T13,V13,X13,Z13)</f>
        <v>4995</v>
      </c>
    </row>
    <row r="14" spans="1:28" x14ac:dyDescent="0.25">
      <c r="A14" s="56" t="s">
        <v>0</v>
      </c>
      <c r="B14" s="4">
        <f>SUM(B12:B13)</f>
        <v>22971</v>
      </c>
      <c r="C14" s="5">
        <f>B14/J14</f>
        <v>0.73511904761904767</v>
      </c>
      <c r="D14" s="4">
        <f>SUM(D12:D13)</f>
        <v>3073</v>
      </c>
      <c r="E14" s="38">
        <f>D14/J14</f>
        <v>9.8342293906810041E-2</v>
      </c>
      <c r="F14" s="4">
        <f>SUM(F12:F13)</f>
        <v>2664</v>
      </c>
      <c r="G14" s="38">
        <f>F14/J14</f>
        <v>8.5253456221198162E-2</v>
      </c>
      <c r="H14" s="4">
        <f>SUM(H12:H13)</f>
        <v>2540</v>
      </c>
      <c r="I14" s="38">
        <f>H14/J14</f>
        <v>8.1285202252944194E-2</v>
      </c>
      <c r="J14" s="6">
        <f>SUM(J12:J13)</f>
        <v>31248</v>
      </c>
      <c r="K14" s="4">
        <f>SUM(K12:K13)</f>
        <v>9379</v>
      </c>
      <c r="L14" s="5">
        <f>K14/S14</f>
        <v>0.62178467250066294</v>
      </c>
      <c r="M14" s="4">
        <f>SUM(M12:M13)</f>
        <v>1885</v>
      </c>
      <c r="N14" s="5">
        <f>M14/S14</f>
        <v>0.12496685229382126</v>
      </c>
      <c r="O14" s="4">
        <f>SUM(O12:O13)</f>
        <v>1309</v>
      </c>
      <c r="P14" s="5">
        <f>O14/S14</f>
        <v>8.6780694775921513E-2</v>
      </c>
      <c r="Q14" s="4">
        <f>SUM(Q12:Q13)</f>
        <v>2511</v>
      </c>
      <c r="R14" s="5">
        <f>Q14/S14</f>
        <v>0.16646778042959426</v>
      </c>
      <c r="S14" s="6">
        <f>SUM(S12:S13)</f>
        <v>15084</v>
      </c>
      <c r="T14" s="4">
        <f>SUM(T12:T13)</f>
        <v>11930</v>
      </c>
      <c r="U14" s="5">
        <f>T14/AB14</f>
        <v>0.83141682347201895</v>
      </c>
      <c r="V14" s="4">
        <f>SUM(V12:V13)</f>
        <v>1103</v>
      </c>
      <c r="W14" s="5">
        <f>V14/AB14</f>
        <v>7.6869468255627571E-2</v>
      </c>
      <c r="X14" s="4">
        <f>SUM(X12:X13)</f>
        <v>1290</v>
      </c>
      <c r="Y14" s="5">
        <f>X14/AB14</f>
        <v>8.9901735312565331E-2</v>
      </c>
      <c r="Z14" s="4">
        <f>SUM(Z12:Z13)</f>
        <v>26</v>
      </c>
      <c r="AA14" s="5">
        <f>Z14/AB14</f>
        <v>1.8119729597881385E-3</v>
      </c>
      <c r="AB14" s="45">
        <f>SUM(AB12:AB13)</f>
        <v>14349</v>
      </c>
    </row>
    <row r="15" spans="1:28" s="42" customFormat="1" x14ac:dyDescent="0.25">
      <c r="A15" s="52" t="s">
        <v>14</v>
      </c>
      <c r="B15" s="61" t="s">
        <v>4</v>
      </c>
      <c r="C15" s="50"/>
      <c r="D15" s="49" t="s">
        <v>6</v>
      </c>
      <c r="E15" s="50"/>
      <c r="F15" s="61" t="s">
        <v>7</v>
      </c>
      <c r="G15" s="50"/>
      <c r="H15" s="61" t="s">
        <v>8</v>
      </c>
      <c r="I15" s="50"/>
      <c r="J15" s="62" t="s">
        <v>0</v>
      </c>
      <c r="K15" s="61" t="s">
        <v>4</v>
      </c>
      <c r="L15" s="50"/>
      <c r="M15" s="61" t="s">
        <v>6</v>
      </c>
      <c r="N15" s="50"/>
      <c r="O15" s="61" t="s">
        <v>7</v>
      </c>
      <c r="P15" s="50"/>
      <c r="Q15" s="61" t="s">
        <v>8</v>
      </c>
      <c r="R15" s="50"/>
      <c r="S15" s="62" t="s">
        <v>0</v>
      </c>
      <c r="T15" s="61" t="s">
        <v>4</v>
      </c>
      <c r="U15" s="50"/>
      <c r="V15" s="61" t="s">
        <v>6</v>
      </c>
      <c r="W15" s="50"/>
      <c r="X15" s="61" t="s">
        <v>7</v>
      </c>
      <c r="Y15" s="50"/>
      <c r="Z15" s="61" t="s">
        <v>8</v>
      </c>
      <c r="AA15" s="50"/>
      <c r="AB15" s="63" t="s">
        <v>0</v>
      </c>
    </row>
    <row r="16" spans="1:28" x14ac:dyDescent="0.25">
      <c r="A16" s="55" t="s">
        <v>9</v>
      </c>
      <c r="B16" s="30">
        <v>97926</v>
      </c>
      <c r="C16" s="31">
        <f>B16/J16</f>
        <v>0.88334626278662798</v>
      </c>
      <c r="D16" s="30">
        <v>7808</v>
      </c>
      <c r="E16" s="31">
        <f>D16/J16</f>
        <v>7.0432445109960495E-2</v>
      </c>
      <c r="F16" s="30">
        <v>4289</v>
      </c>
      <c r="G16" s="31">
        <f>F16/J16</f>
        <v>3.8689133846903243E-2</v>
      </c>
      <c r="H16" s="30">
        <v>835</v>
      </c>
      <c r="I16" s="31">
        <f>H16/J16</f>
        <v>7.5321582565083256E-3</v>
      </c>
      <c r="J16" s="3">
        <f>SUM(B16,D16,F16,H16)</f>
        <v>110858</v>
      </c>
      <c r="K16" s="30">
        <v>46815</v>
      </c>
      <c r="L16" s="31">
        <f>K16/S16</f>
        <v>0.84667136888937122</v>
      </c>
      <c r="M16" s="30">
        <v>5518</v>
      </c>
      <c r="N16" s="31">
        <f>M16/S16</f>
        <v>9.9795634167073585E-2</v>
      </c>
      <c r="O16" s="30">
        <v>2135</v>
      </c>
      <c r="P16" s="31">
        <f>O16/S16</f>
        <v>3.8612482592733255E-2</v>
      </c>
      <c r="Q16" s="30">
        <v>825</v>
      </c>
      <c r="R16" s="31">
        <f>Q16/S16</f>
        <v>1.4920514350821985E-2</v>
      </c>
      <c r="S16" s="3">
        <f>SUM(K16,M16,O16,Q16)</f>
        <v>55293</v>
      </c>
      <c r="T16" s="30">
        <v>46038</v>
      </c>
      <c r="U16" s="31">
        <f>T16/AB16</f>
        <v>0.91555962135072788</v>
      </c>
      <c r="V16" s="30">
        <v>2172</v>
      </c>
      <c r="W16" s="31">
        <f>V16/AB16</f>
        <v>4.3194654363216928E-2</v>
      </c>
      <c r="X16" s="30">
        <v>2064</v>
      </c>
      <c r="Y16" s="31">
        <f>X16/AB16</f>
        <v>4.1046853870018295E-2</v>
      </c>
      <c r="Z16" s="30">
        <v>10</v>
      </c>
      <c r="AA16" s="31">
        <f>Z16/AB16</f>
        <v>1.9887041603691035E-4</v>
      </c>
      <c r="AB16" s="44">
        <f>SUM(T16,V16,X16,Z16)</f>
        <v>50284</v>
      </c>
    </row>
    <row r="17" spans="1:28" x14ac:dyDescent="0.25">
      <c r="A17" s="55" t="s">
        <v>13</v>
      </c>
      <c r="B17" s="30">
        <v>35852</v>
      </c>
      <c r="C17" s="31">
        <f>B17/J17</f>
        <v>0.78426740167126041</v>
      </c>
      <c r="D17" s="30">
        <v>7010</v>
      </c>
      <c r="E17" s="31">
        <f>D17/J17</f>
        <v>0.15334470840442752</v>
      </c>
      <c r="F17" s="30">
        <v>2116</v>
      </c>
      <c r="G17" s="31">
        <f>F17/J17</f>
        <v>4.6287789298683116E-2</v>
      </c>
      <c r="H17" s="30">
        <v>736</v>
      </c>
      <c r="I17" s="31">
        <f>H17/J17</f>
        <v>1.6100100625628909E-2</v>
      </c>
      <c r="J17" s="3">
        <f>SUM(B17,D17,F17,H17)</f>
        <v>45714</v>
      </c>
      <c r="K17" s="30">
        <v>15468</v>
      </c>
      <c r="L17" s="31">
        <f>K17/S17</f>
        <v>0.68204065434983907</v>
      </c>
      <c r="M17" s="30">
        <v>5452</v>
      </c>
      <c r="N17" s="31">
        <f>M17/S17</f>
        <v>0.24039860664050444</v>
      </c>
      <c r="O17" s="30">
        <v>1039</v>
      </c>
      <c r="P17" s="31">
        <f>O17/S17</f>
        <v>4.5813307465055776E-2</v>
      </c>
      <c r="Q17" s="30">
        <v>720</v>
      </c>
      <c r="R17" s="31">
        <f>Q17/S17</f>
        <v>3.1747431544600732E-2</v>
      </c>
      <c r="S17" s="3">
        <f>SUM(K17,M17,O17,Q17)</f>
        <v>22679</v>
      </c>
      <c r="T17" s="30">
        <v>18294</v>
      </c>
      <c r="U17" s="31">
        <f>T17/AB17</f>
        <v>0.87829468529454124</v>
      </c>
      <c r="V17" s="30">
        <v>1479</v>
      </c>
      <c r="W17" s="31">
        <f>V17/AB17</f>
        <v>7.1006769408036866E-2</v>
      </c>
      <c r="X17" s="30">
        <v>1040</v>
      </c>
      <c r="Y17" s="31">
        <f>X17/AB17</f>
        <v>4.9930385520188199E-2</v>
      </c>
      <c r="Z17" s="60">
        <v>16</v>
      </c>
      <c r="AA17" s="31">
        <f>Z17/AB17</f>
        <v>7.6815977723366461E-4</v>
      </c>
      <c r="AB17" s="44">
        <f>SUM(T17,V17,X17,Z17)</f>
        <v>20829</v>
      </c>
    </row>
    <row r="18" spans="1:28" x14ac:dyDescent="0.25">
      <c r="A18" s="56" t="s">
        <v>0</v>
      </c>
      <c r="B18" s="4">
        <f>SUM(B16:B17)</f>
        <v>133778</v>
      </c>
      <c r="C18" s="38">
        <f>B18/J18</f>
        <v>0.85441841453133383</v>
      </c>
      <c r="D18" s="4">
        <f>SUM(D16:D17)</f>
        <v>14818</v>
      </c>
      <c r="E18" s="38">
        <f>D18/J18</f>
        <v>9.4640165546841071E-2</v>
      </c>
      <c r="F18" s="4">
        <f>SUM(F16:F17)</f>
        <v>6405</v>
      </c>
      <c r="G18" s="38">
        <f>F18/J18</f>
        <v>4.0907697417162714E-2</v>
      </c>
      <c r="H18" s="4">
        <f>SUM(H16:H17)</f>
        <v>1571</v>
      </c>
      <c r="I18" s="38">
        <f>H18/J18</f>
        <v>1.0033722504662392E-2</v>
      </c>
      <c r="J18" s="6">
        <f>SUM(J16:J17)</f>
        <v>156572</v>
      </c>
      <c r="K18" s="4">
        <f>SUM(K16:K17)</f>
        <v>62283</v>
      </c>
      <c r="L18" s="5">
        <f>K18/S18</f>
        <v>0.79878674395936999</v>
      </c>
      <c r="M18" s="4">
        <f>SUM(M16:M17)</f>
        <v>10970</v>
      </c>
      <c r="N18" s="5">
        <f>M18/S18</f>
        <v>0.14069153029292567</v>
      </c>
      <c r="O18" s="4">
        <f>SUM(O16:O17)</f>
        <v>3174</v>
      </c>
      <c r="P18" s="5">
        <f>O18/S18</f>
        <v>4.070692043297594E-2</v>
      </c>
      <c r="Q18" s="4">
        <f>SUM(Q16:Q17)</f>
        <v>1545</v>
      </c>
      <c r="R18" s="5">
        <f>Q18/S18</f>
        <v>1.9814805314728363E-2</v>
      </c>
      <c r="S18" s="6">
        <f>SUM(S16:S17)</f>
        <v>77972</v>
      </c>
      <c r="T18" s="4">
        <f>SUM(T16:T17)</f>
        <v>64332</v>
      </c>
      <c r="U18" s="5">
        <f>T18/AB18</f>
        <v>0.90464472037461507</v>
      </c>
      <c r="V18" s="4">
        <f>SUM(V16:V17)</f>
        <v>3651</v>
      </c>
      <c r="W18" s="5">
        <f>V18/AB18</f>
        <v>5.1340823759368895E-2</v>
      </c>
      <c r="X18" s="4">
        <f>SUM(X16:X17)</f>
        <v>3104</v>
      </c>
      <c r="Y18" s="5">
        <f>X18/AB18</f>
        <v>4.3648840577672154E-2</v>
      </c>
      <c r="Z18" s="4">
        <f>SUM(Z16:Z17)</f>
        <v>26</v>
      </c>
      <c r="AA18" s="5">
        <f>Z18/AB18</f>
        <v>3.6561528834390335E-4</v>
      </c>
      <c r="AB18" s="45">
        <f>SUM(AB16:AB17)</f>
        <v>71113</v>
      </c>
    </row>
    <row r="19" spans="1:28" s="42" customFormat="1" x14ac:dyDescent="0.25">
      <c r="A19" s="52" t="s">
        <v>15</v>
      </c>
      <c r="B19" s="61" t="s">
        <v>4</v>
      </c>
      <c r="C19" s="50"/>
      <c r="D19" s="49" t="s">
        <v>6</v>
      </c>
      <c r="E19" s="50"/>
      <c r="F19" s="61" t="s">
        <v>7</v>
      </c>
      <c r="G19" s="50"/>
      <c r="H19" s="61" t="s">
        <v>8</v>
      </c>
      <c r="I19" s="50"/>
      <c r="J19" s="62" t="s">
        <v>0</v>
      </c>
      <c r="K19" s="61" t="s">
        <v>4</v>
      </c>
      <c r="L19" s="50"/>
      <c r="M19" s="61" t="s">
        <v>6</v>
      </c>
      <c r="N19" s="50"/>
      <c r="O19" s="61" t="s">
        <v>7</v>
      </c>
      <c r="P19" s="50"/>
      <c r="Q19" s="61" t="s">
        <v>8</v>
      </c>
      <c r="R19" s="50"/>
      <c r="S19" s="62" t="s">
        <v>0</v>
      </c>
      <c r="T19" s="61" t="s">
        <v>4</v>
      </c>
      <c r="U19" s="50"/>
      <c r="V19" s="61" t="s">
        <v>6</v>
      </c>
      <c r="W19" s="50"/>
      <c r="X19" s="61" t="s">
        <v>7</v>
      </c>
      <c r="Y19" s="50"/>
      <c r="Z19" s="61" t="s">
        <v>8</v>
      </c>
      <c r="AA19" s="50"/>
      <c r="AB19" s="63" t="s">
        <v>0</v>
      </c>
    </row>
    <row r="20" spans="1:28" x14ac:dyDescent="0.25">
      <c r="A20" s="55" t="s">
        <v>16</v>
      </c>
      <c r="B20" s="30">
        <v>17299</v>
      </c>
      <c r="C20" s="31">
        <f>B20/J20</f>
        <v>0.78990867579908675</v>
      </c>
      <c r="D20" s="30">
        <v>2390</v>
      </c>
      <c r="E20" s="31">
        <f>D20/J20</f>
        <v>0.10913242009132421</v>
      </c>
      <c r="F20" s="30">
        <v>1678</v>
      </c>
      <c r="G20" s="31">
        <f>F20/J20</f>
        <v>7.6621004566210044E-2</v>
      </c>
      <c r="H20" s="30">
        <v>533</v>
      </c>
      <c r="I20" s="31">
        <f>H20/J20</f>
        <v>2.4337899543378994E-2</v>
      </c>
      <c r="J20" s="3">
        <f>SUM(B20,D20,F20,H20)</f>
        <v>21900</v>
      </c>
      <c r="K20" s="30">
        <v>7545</v>
      </c>
      <c r="L20" s="31">
        <f>K20/S20</f>
        <v>0.70619618120554095</v>
      </c>
      <c r="M20" s="30">
        <v>1702</v>
      </c>
      <c r="N20" s="31">
        <f>M20/S20</f>
        <v>0.15930363159865218</v>
      </c>
      <c r="O20" s="30">
        <v>923</v>
      </c>
      <c r="P20" s="31">
        <f>O20/S20</f>
        <v>8.6390864844627477E-2</v>
      </c>
      <c r="Q20" s="30">
        <v>514</v>
      </c>
      <c r="R20" s="31">
        <f>Q20/S20</f>
        <v>4.8109322351179332E-2</v>
      </c>
      <c r="S20" s="3">
        <f>SUM(K20,M20,O20,Q20)</f>
        <v>10684</v>
      </c>
      <c r="T20" s="30">
        <v>9005</v>
      </c>
      <c r="U20" s="31">
        <f>T20/AB20</f>
        <v>0.86828656831549511</v>
      </c>
      <c r="V20" s="30">
        <v>638</v>
      </c>
      <c r="W20" s="31">
        <f>V20/AB20</f>
        <v>6.1517693568604766E-2</v>
      </c>
      <c r="X20" s="30">
        <v>710</v>
      </c>
      <c r="Y20" s="31">
        <f>X20/AB20</f>
        <v>6.8460129206441039E-2</v>
      </c>
      <c r="Z20" s="30">
        <v>18</v>
      </c>
      <c r="AA20" s="31">
        <f>Z20/AB20</f>
        <v>1.7356089094590686E-3</v>
      </c>
      <c r="AB20" s="44">
        <f>SUM(T20,V20,X20,Z20)</f>
        <v>10371</v>
      </c>
    </row>
    <row r="21" spans="1:28" x14ac:dyDescent="0.25">
      <c r="A21" s="55" t="s">
        <v>13</v>
      </c>
      <c r="B21" s="30">
        <v>8555</v>
      </c>
      <c r="C21" s="31">
        <f>B21/J21</f>
        <v>0.68725899742930596</v>
      </c>
      <c r="D21" s="30">
        <v>2229</v>
      </c>
      <c r="E21" s="31">
        <f>D21/J21</f>
        <v>0.17906491002570693</v>
      </c>
      <c r="F21" s="60">
        <v>1007</v>
      </c>
      <c r="G21" s="31">
        <f>F21/J21</f>
        <v>8.0896529562982003E-2</v>
      </c>
      <c r="H21" s="60">
        <v>657</v>
      </c>
      <c r="I21" s="31">
        <f>H21/J21</f>
        <v>5.2779562982005139E-2</v>
      </c>
      <c r="J21" s="3">
        <f>SUM(B21,D21,F21,H21)</f>
        <v>12448</v>
      </c>
      <c r="K21" s="30">
        <v>3498</v>
      </c>
      <c r="L21" s="31">
        <f>K21/S21</f>
        <v>0.55374386575906287</v>
      </c>
      <c r="M21" s="30">
        <v>1624</v>
      </c>
      <c r="N21" s="31">
        <f>M21/S21</f>
        <v>0.257084058888713</v>
      </c>
      <c r="O21" s="30">
        <v>551</v>
      </c>
      <c r="P21" s="31">
        <f>O21/S21</f>
        <v>8.7224948551527626E-2</v>
      </c>
      <c r="Q21" s="60">
        <v>644</v>
      </c>
      <c r="R21" s="31">
        <f>Q21/S21</f>
        <v>0.10194712680069654</v>
      </c>
      <c r="S21" s="3">
        <f>SUM(K21,M21,O21,Q21)</f>
        <v>6317</v>
      </c>
      <c r="T21" s="30">
        <v>4592</v>
      </c>
      <c r="U21" s="31">
        <f>T21/AB21</f>
        <v>0.82043952117205643</v>
      </c>
      <c r="V21" s="30">
        <v>560</v>
      </c>
      <c r="W21" s="31">
        <f>V21/AB21</f>
        <v>0.10005360014293371</v>
      </c>
      <c r="X21" s="30">
        <v>433</v>
      </c>
      <c r="Y21" s="31">
        <f>X21/AB21</f>
        <v>7.7362872967661242E-2</v>
      </c>
      <c r="Z21" s="60">
        <v>12</v>
      </c>
      <c r="AA21" s="31">
        <f>Z21/AB21</f>
        <v>2.1440057173485795E-3</v>
      </c>
      <c r="AB21" s="44">
        <f>SUM(T21,V21,X21,Z21)</f>
        <v>5597</v>
      </c>
    </row>
    <row r="22" spans="1:28" x14ac:dyDescent="0.25">
      <c r="A22" s="56" t="s">
        <v>0</v>
      </c>
      <c r="B22" s="4">
        <f>SUM(B20:B21)</f>
        <v>25854</v>
      </c>
      <c r="C22" s="5">
        <f>B22/J22</f>
        <v>0.75270758122743686</v>
      </c>
      <c r="D22" s="4">
        <f>SUM(D20:D21)</f>
        <v>4619</v>
      </c>
      <c r="E22" s="5">
        <f>D22/J22</f>
        <v>0.13447653429602888</v>
      </c>
      <c r="F22" s="4">
        <f>SUM(F20:F21)</f>
        <v>2685</v>
      </c>
      <c r="G22" s="5">
        <f>F22/J22</f>
        <v>7.8170490275998608E-2</v>
      </c>
      <c r="H22" s="4">
        <f>SUM(H20:H21)</f>
        <v>1190</v>
      </c>
      <c r="I22" s="5">
        <f>H22/J22</f>
        <v>3.4645394200535695E-2</v>
      </c>
      <c r="J22" s="6">
        <f>SUM(J20:J21)</f>
        <v>34348</v>
      </c>
      <c r="K22" s="4">
        <f>SUM(K20:K21)</f>
        <v>11043</v>
      </c>
      <c r="L22" s="5">
        <f>K22/S22</f>
        <v>0.64955002646903126</v>
      </c>
      <c r="M22" s="4">
        <f>SUM(M20:M21)</f>
        <v>3326</v>
      </c>
      <c r="N22" s="5">
        <f>M22/S22</f>
        <v>0.19563555084994999</v>
      </c>
      <c r="O22" s="4">
        <f>SUM(O20:O21)</f>
        <v>1474</v>
      </c>
      <c r="P22" s="5">
        <f>O22/S22</f>
        <v>8.6700782306923116E-2</v>
      </c>
      <c r="Q22" s="4">
        <f>SUM(Q20:Q21)</f>
        <v>1158</v>
      </c>
      <c r="R22" s="5">
        <f>Q22/S22</f>
        <v>6.8113640374095646E-2</v>
      </c>
      <c r="S22" s="6">
        <f>SUM(S20:S21)</f>
        <v>17001</v>
      </c>
      <c r="T22" s="4">
        <f>SUM(T20:T21)</f>
        <v>13597</v>
      </c>
      <c r="U22" s="5">
        <f>T22/AB22</f>
        <v>0.8515155310621243</v>
      </c>
      <c r="V22" s="4">
        <f>SUM(V20:V21)</f>
        <v>1198</v>
      </c>
      <c r="W22" s="5">
        <f>V22/AB22</f>
        <v>7.5025050100200399E-2</v>
      </c>
      <c r="X22" s="4">
        <f>SUM(X20:X21)</f>
        <v>1143</v>
      </c>
      <c r="Y22" s="5">
        <f>X22/AB22</f>
        <v>7.1580661322645289E-2</v>
      </c>
      <c r="Z22" s="4">
        <f>SUM(Z20:Z21)</f>
        <v>30</v>
      </c>
      <c r="AA22" s="5">
        <f>Z22/AB22</f>
        <v>1.87875751503006E-3</v>
      </c>
      <c r="AB22" s="45">
        <f>SUM(AB20:AB21)</f>
        <v>15968</v>
      </c>
    </row>
    <row r="23" spans="1:28" s="42" customFormat="1" x14ac:dyDescent="0.25">
      <c r="A23" s="52" t="s">
        <v>17</v>
      </c>
      <c r="B23" s="61" t="s">
        <v>4</v>
      </c>
      <c r="C23" s="50"/>
      <c r="D23" s="49" t="s">
        <v>6</v>
      </c>
      <c r="E23" s="50"/>
      <c r="F23" s="61" t="s">
        <v>7</v>
      </c>
      <c r="G23" s="50"/>
      <c r="H23" s="61" t="s">
        <v>8</v>
      </c>
      <c r="I23" s="50"/>
      <c r="J23" s="62" t="s">
        <v>0</v>
      </c>
      <c r="K23" s="61" t="s">
        <v>4</v>
      </c>
      <c r="L23" s="50"/>
      <c r="M23" s="61" t="s">
        <v>6</v>
      </c>
      <c r="N23" s="50"/>
      <c r="O23" s="61" t="s">
        <v>7</v>
      </c>
      <c r="P23" s="50"/>
      <c r="Q23" s="61" t="s">
        <v>8</v>
      </c>
      <c r="R23" s="50"/>
      <c r="S23" s="62" t="s">
        <v>0</v>
      </c>
      <c r="T23" s="61" t="s">
        <v>4</v>
      </c>
      <c r="U23" s="50"/>
      <c r="V23" s="61" t="s">
        <v>6</v>
      </c>
      <c r="W23" s="50"/>
      <c r="X23" s="61" t="s">
        <v>7</v>
      </c>
      <c r="Y23" s="50"/>
      <c r="Z23" s="61" t="s">
        <v>8</v>
      </c>
      <c r="AA23" s="50"/>
      <c r="AB23" s="63" t="s">
        <v>0</v>
      </c>
    </row>
    <row r="24" spans="1:28" x14ac:dyDescent="0.25">
      <c r="A24" s="55" t="s">
        <v>9</v>
      </c>
      <c r="B24" s="30">
        <v>11229</v>
      </c>
      <c r="C24" s="31">
        <f>B24/J24</f>
        <v>0.80195686330524207</v>
      </c>
      <c r="D24" s="30">
        <v>1811</v>
      </c>
      <c r="E24" s="31">
        <f>D24/J24</f>
        <v>0.12933866590487073</v>
      </c>
      <c r="F24" s="30">
        <v>825</v>
      </c>
      <c r="G24" s="31">
        <f>F24/J24</f>
        <v>5.8920154263676618E-2</v>
      </c>
      <c r="H24" s="30">
        <v>137</v>
      </c>
      <c r="I24" s="31">
        <f>H24/J24</f>
        <v>9.7843165262105417E-3</v>
      </c>
      <c r="J24" s="3">
        <f>SUM(B24,D24,F24,H24)</f>
        <v>14002</v>
      </c>
      <c r="K24" s="30">
        <v>4745</v>
      </c>
      <c r="L24" s="31">
        <f>K24/S24</f>
        <v>0.71203481392557022</v>
      </c>
      <c r="M24" s="30">
        <v>1320</v>
      </c>
      <c r="N24" s="31">
        <f>M24/S24</f>
        <v>0.19807923169267708</v>
      </c>
      <c r="O24" s="30">
        <v>464</v>
      </c>
      <c r="P24" s="31">
        <f>O24/S24</f>
        <v>6.9627851140456179E-2</v>
      </c>
      <c r="Q24" s="30">
        <v>135</v>
      </c>
      <c r="R24" s="31">
        <f>Q24/S24</f>
        <v>2.0258103241296517E-2</v>
      </c>
      <c r="S24" s="3">
        <f>SUM(K24,M24,O24,Q24)</f>
        <v>6664</v>
      </c>
      <c r="T24" s="30">
        <v>6025</v>
      </c>
      <c r="U24" s="31">
        <f>T24/AB24</f>
        <v>0.88162130523851334</v>
      </c>
      <c r="V24" s="30">
        <v>457</v>
      </c>
      <c r="W24" s="31">
        <f>V24/AB24</f>
        <v>6.687152472929471E-2</v>
      </c>
      <c r="X24" s="30">
        <v>350</v>
      </c>
      <c r="Y24" s="31">
        <f>X24/AB24</f>
        <v>5.1214515657009074E-2</v>
      </c>
      <c r="Z24" s="30">
        <v>2</v>
      </c>
      <c r="AA24" s="31">
        <f>Z24/AB24</f>
        <v>2.9265437518290899E-4</v>
      </c>
      <c r="AB24" s="44">
        <f>SUM(T24,V24,X24,Z24)</f>
        <v>6834</v>
      </c>
    </row>
    <row r="25" spans="1:28" x14ac:dyDescent="0.25">
      <c r="A25" s="55" t="s">
        <v>13</v>
      </c>
      <c r="B25" s="30">
        <v>4757</v>
      </c>
      <c r="C25" s="31">
        <f>B25/J25</f>
        <v>0.66849353569421022</v>
      </c>
      <c r="D25" s="30">
        <v>1941</v>
      </c>
      <c r="E25" s="31">
        <f>D25/J25</f>
        <v>0.27276559865092748</v>
      </c>
      <c r="F25" s="30">
        <v>326</v>
      </c>
      <c r="G25" s="31">
        <f>F25/J25</f>
        <v>4.5812254075323217E-2</v>
      </c>
      <c r="H25" s="60">
        <v>92</v>
      </c>
      <c r="I25" s="31">
        <f>H25/J25</f>
        <v>1.2928611579539067E-2</v>
      </c>
      <c r="J25" s="3">
        <f>SUM(B25,D25,F25,H25)</f>
        <v>7116</v>
      </c>
      <c r="K25" s="30">
        <v>1842</v>
      </c>
      <c r="L25" s="31">
        <f>K25/S25</f>
        <v>0.50122448979591838</v>
      </c>
      <c r="M25" s="30">
        <v>1551</v>
      </c>
      <c r="N25" s="31">
        <f>M25/S25</f>
        <v>0.42204081632653062</v>
      </c>
      <c r="O25" s="60">
        <v>193</v>
      </c>
      <c r="P25" s="31">
        <f>O25/S25</f>
        <v>5.2517006802721089E-2</v>
      </c>
      <c r="Q25" s="60">
        <v>89</v>
      </c>
      <c r="R25" s="31">
        <f>Q25/S25</f>
        <v>2.4217687074829932E-2</v>
      </c>
      <c r="S25" s="3">
        <f>SUM(K25,M25,O25,Q25)</f>
        <v>3675</v>
      </c>
      <c r="T25" s="30">
        <v>2654</v>
      </c>
      <c r="U25" s="31">
        <f>T25/AB25</f>
        <v>0.84576163161249207</v>
      </c>
      <c r="V25" s="30">
        <v>357</v>
      </c>
      <c r="W25" s="31">
        <f>V25/AB25</f>
        <v>0.11376673040152964</v>
      </c>
      <c r="X25" s="60">
        <v>124</v>
      </c>
      <c r="Y25" s="31">
        <f>X25/AB25</f>
        <v>3.9515615041427664E-2</v>
      </c>
      <c r="Z25" s="60">
        <v>3</v>
      </c>
      <c r="AA25" s="31">
        <f>Z25/AB25</f>
        <v>9.5602294455066918E-4</v>
      </c>
      <c r="AB25" s="44">
        <f>SUM(T25,V25,X25,Z25)</f>
        <v>3138</v>
      </c>
    </row>
    <row r="26" spans="1:28" x14ac:dyDescent="0.25">
      <c r="A26" s="56" t="s">
        <v>0</v>
      </c>
      <c r="B26" s="4">
        <f>SUM(B24:B25)</f>
        <v>15986</v>
      </c>
      <c r="C26" s="5">
        <f>B26/J26</f>
        <v>0.75698456293209582</v>
      </c>
      <c r="D26" s="4">
        <f>SUM(D24:D25)</f>
        <v>3752</v>
      </c>
      <c r="E26" s="5">
        <f>D26/J26</f>
        <v>0.17766833980490576</v>
      </c>
      <c r="F26" s="4">
        <f>SUM(F24:F25)</f>
        <v>1151</v>
      </c>
      <c r="G26" s="5">
        <f>F26/J26</f>
        <v>5.4503267354863147E-2</v>
      </c>
      <c r="H26" s="4">
        <f>SUM(H24:H25)</f>
        <v>229</v>
      </c>
      <c r="I26" s="5">
        <f>H26/J26</f>
        <v>1.084382990813524E-2</v>
      </c>
      <c r="J26" s="6">
        <f>SUM(J24:J25)</f>
        <v>21118</v>
      </c>
      <c r="K26" s="4">
        <f>SUM(K24:K25)</f>
        <v>6587</v>
      </c>
      <c r="L26" s="5">
        <f>K26/S26</f>
        <v>0.63710223425863233</v>
      </c>
      <c r="M26" s="4">
        <f>SUM(M24:M25)</f>
        <v>2871</v>
      </c>
      <c r="N26" s="5">
        <f>M26/S26</f>
        <v>0.27768643002224586</v>
      </c>
      <c r="O26" s="4">
        <f>SUM(O24:O25)</f>
        <v>657</v>
      </c>
      <c r="P26" s="5">
        <f>O26/S26</f>
        <v>6.3545797465905787E-2</v>
      </c>
      <c r="Q26" s="4">
        <f>SUM(Q24:Q25)</f>
        <v>224</v>
      </c>
      <c r="R26" s="5">
        <f>Q26/S26</f>
        <v>2.1665538253215978E-2</v>
      </c>
      <c r="S26" s="6">
        <f>SUM(S24:S25)</f>
        <v>10339</v>
      </c>
      <c r="T26" s="4">
        <f>SUM(T24:T25)</f>
        <v>8679</v>
      </c>
      <c r="U26" s="5">
        <f>T26/AB26</f>
        <v>0.87033694344163659</v>
      </c>
      <c r="V26" s="4">
        <f>SUM(V24:V25)</f>
        <v>814</v>
      </c>
      <c r="W26" s="5">
        <f>V26/AB26</f>
        <v>8.1628559967910144E-2</v>
      </c>
      <c r="X26" s="4">
        <f>SUM(X24:X25)</f>
        <v>474</v>
      </c>
      <c r="Y26" s="5">
        <f>X26/AB26</f>
        <v>4.7533092659446448E-2</v>
      </c>
      <c r="Z26" s="4">
        <f>SUM(Z24:Z25)</f>
        <v>5</v>
      </c>
      <c r="AA26" s="5">
        <f>Z26/AB26</f>
        <v>5.0140393100681915E-4</v>
      </c>
      <c r="AB26" s="45">
        <f>SUM(AB24:AB25)</f>
        <v>9972</v>
      </c>
    </row>
    <row r="27" spans="1:28" s="42" customFormat="1" x14ac:dyDescent="0.25">
      <c r="A27" s="52" t="s">
        <v>18</v>
      </c>
      <c r="B27" s="61" t="s">
        <v>4</v>
      </c>
      <c r="C27" s="50"/>
      <c r="D27" s="49" t="s">
        <v>6</v>
      </c>
      <c r="E27" s="50"/>
      <c r="F27" s="61" t="s">
        <v>7</v>
      </c>
      <c r="G27" s="50"/>
      <c r="H27" s="61" t="s">
        <v>8</v>
      </c>
      <c r="I27" s="50"/>
      <c r="J27" s="62" t="s">
        <v>0</v>
      </c>
      <c r="K27" s="61" t="s">
        <v>4</v>
      </c>
      <c r="L27" s="50"/>
      <c r="M27" s="61" t="s">
        <v>6</v>
      </c>
      <c r="N27" s="50"/>
      <c r="O27" s="61" t="s">
        <v>7</v>
      </c>
      <c r="P27" s="50"/>
      <c r="Q27" s="61" t="s">
        <v>8</v>
      </c>
      <c r="R27" s="50"/>
      <c r="S27" s="62" t="s">
        <v>0</v>
      </c>
      <c r="T27" s="61" t="s">
        <v>4</v>
      </c>
      <c r="U27" s="50"/>
      <c r="V27" s="61" t="s">
        <v>6</v>
      </c>
      <c r="W27" s="50"/>
      <c r="X27" s="61" t="s">
        <v>7</v>
      </c>
      <c r="Y27" s="50"/>
      <c r="Z27" s="61" t="s">
        <v>8</v>
      </c>
      <c r="AA27" s="50"/>
      <c r="AB27" s="63" t="s">
        <v>0</v>
      </c>
    </row>
    <row r="28" spans="1:28" x14ac:dyDescent="0.25">
      <c r="A28" s="55" t="s">
        <v>9</v>
      </c>
      <c r="B28" s="30">
        <v>7132</v>
      </c>
      <c r="C28" s="31">
        <f>B28/J28</f>
        <v>0.84342478713339641</v>
      </c>
      <c r="D28" s="35">
        <v>577</v>
      </c>
      <c r="E28" s="31">
        <f>D28/J28</f>
        <v>6.8235572374645226E-2</v>
      </c>
      <c r="F28" s="30">
        <v>464</v>
      </c>
      <c r="G28" s="31">
        <f>F28/J28</f>
        <v>5.4872280037842953E-2</v>
      </c>
      <c r="H28" s="30">
        <v>283</v>
      </c>
      <c r="I28" s="31">
        <f>H28/J28</f>
        <v>3.346736045411542E-2</v>
      </c>
      <c r="J28" s="3">
        <f>SUM(B28,D28,F28,H28)</f>
        <v>8456</v>
      </c>
      <c r="K28" s="30">
        <v>2947</v>
      </c>
      <c r="L28" s="31">
        <f>K28/S28</f>
        <v>0.76051612903225807</v>
      </c>
      <c r="M28" s="30">
        <v>375</v>
      </c>
      <c r="N28" s="31">
        <f>M28/S28</f>
        <v>9.6774193548387094E-2</v>
      </c>
      <c r="O28" s="30">
        <v>275</v>
      </c>
      <c r="P28" s="31">
        <f>O28/S28</f>
        <v>7.0967741935483872E-2</v>
      </c>
      <c r="Q28" s="30">
        <v>278</v>
      </c>
      <c r="R28" s="31">
        <f>Q28/S28</f>
        <v>7.1741935483870964E-2</v>
      </c>
      <c r="S28" s="3">
        <f>SUM(K28,M28,O28,Q28)</f>
        <v>3875</v>
      </c>
      <c r="T28" s="30">
        <v>3582</v>
      </c>
      <c r="U28" s="31">
        <f>T28/AB28</f>
        <v>0.90752470230554849</v>
      </c>
      <c r="V28" s="30">
        <v>188</v>
      </c>
      <c r="W28" s="31">
        <f>V28/AB28</f>
        <v>4.7631112237142136E-2</v>
      </c>
      <c r="X28" s="30">
        <v>172</v>
      </c>
      <c r="Y28" s="31">
        <f>X28/AB28</f>
        <v>4.3577400557385355E-2</v>
      </c>
      <c r="Z28" s="30">
        <v>5</v>
      </c>
      <c r="AA28" s="31">
        <f>Z28/AB28</f>
        <v>1.2667848999239929E-3</v>
      </c>
      <c r="AB28" s="44">
        <f>SUM(T28,V28,X28,Z28)</f>
        <v>3947</v>
      </c>
    </row>
    <row r="29" spans="1:28" x14ac:dyDescent="0.25">
      <c r="A29" s="55" t="s">
        <v>13</v>
      </c>
      <c r="B29" s="30">
        <v>3880</v>
      </c>
      <c r="C29" s="31">
        <f>B29/J29</f>
        <v>0.80099091659785304</v>
      </c>
      <c r="D29" s="35">
        <v>409</v>
      </c>
      <c r="E29" s="31">
        <f>D29/J29</f>
        <v>8.4434351775392241E-2</v>
      </c>
      <c r="F29" s="60">
        <v>213</v>
      </c>
      <c r="G29" s="31">
        <f>F29/J29</f>
        <v>4.3971924029727501E-2</v>
      </c>
      <c r="H29" s="60">
        <v>342</v>
      </c>
      <c r="I29" s="31">
        <f>H29/J29</f>
        <v>7.0602807597027251E-2</v>
      </c>
      <c r="J29" s="3">
        <f>SUM(B29,D29,F29,H29)</f>
        <v>4844</v>
      </c>
      <c r="K29" s="30">
        <v>1383</v>
      </c>
      <c r="L29" s="31">
        <f>K29/S29</f>
        <v>0.66267369429803546</v>
      </c>
      <c r="M29" s="30">
        <v>238</v>
      </c>
      <c r="N29" s="31">
        <f>M29/S29</f>
        <v>0.11403929084810734</v>
      </c>
      <c r="O29" s="30">
        <v>127</v>
      </c>
      <c r="P29" s="31">
        <f>O29/S29</f>
        <v>6.0852898897939628E-2</v>
      </c>
      <c r="Q29" s="30">
        <v>339</v>
      </c>
      <c r="R29" s="31">
        <f>Q29/S29</f>
        <v>0.16243411595591759</v>
      </c>
      <c r="S29" s="3">
        <f>SUM(K29,M29,O29,Q29)</f>
        <v>2087</v>
      </c>
      <c r="T29" s="30">
        <v>2116</v>
      </c>
      <c r="U29" s="31">
        <f>T29/AB29</f>
        <v>0.89547185780787131</v>
      </c>
      <c r="V29" s="30">
        <v>161</v>
      </c>
      <c r="W29" s="31">
        <f>V29/AB29</f>
        <v>6.8133728311468467E-2</v>
      </c>
      <c r="X29" s="60">
        <v>83</v>
      </c>
      <c r="Y29" s="31">
        <f>X29/AB29</f>
        <v>3.5124841303427849E-2</v>
      </c>
      <c r="Z29" s="60">
        <v>3</v>
      </c>
      <c r="AA29" s="31">
        <f>Z29/AB29</f>
        <v>1.2695725772323319E-3</v>
      </c>
      <c r="AB29" s="44">
        <f>SUM(T29,V29,X29,Z29)</f>
        <v>2363</v>
      </c>
    </row>
    <row r="30" spans="1:28" ht="15.75" thickBot="1" x14ac:dyDescent="0.3">
      <c r="A30" s="57" t="s">
        <v>0</v>
      </c>
      <c r="B30" s="17">
        <f>SUM(B28:B29)</f>
        <v>11012</v>
      </c>
      <c r="C30" s="18">
        <f>B30/J30</f>
        <v>0.82796992481203002</v>
      </c>
      <c r="D30" s="17">
        <f>SUM(D28:D29)</f>
        <v>986</v>
      </c>
      <c r="E30" s="18">
        <f>D30/J30</f>
        <v>7.4135338345864665E-2</v>
      </c>
      <c r="F30" s="17">
        <f>SUM(F28:F29)</f>
        <v>677</v>
      </c>
      <c r="G30" s="18">
        <f>F30/J30</f>
        <v>5.0902255639097747E-2</v>
      </c>
      <c r="H30" s="17">
        <f>SUM(H28:H29)</f>
        <v>625</v>
      </c>
      <c r="I30" s="18">
        <f>H30/J30</f>
        <v>4.6992481203007516E-2</v>
      </c>
      <c r="J30" s="20">
        <f>SUM(J28:J29)</f>
        <v>13300</v>
      </c>
      <c r="K30" s="17">
        <f>SUM(K28:K29)</f>
        <v>4330</v>
      </c>
      <c r="L30" s="18">
        <f>K30/S30</f>
        <v>0.72626635357262659</v>
      </c>
      <c r="M30" s="17">
        <f>SUM(M28:M29)</f>
        <v>613</v>
      </c>
      <c r="N30" s="18">
        <f>M30/S30</f>
        <v>0.10281784636028178</v>
      </c>
      <c r="O30" s="17">
        <f>SUM(O28:O29)</f>
        <v>402</v>
      </c>
      <c r="P30" s="18">
        <f>O30/S30</f>
        <v>6.7427037906742704E-2</v>
      </c>
      <c r="Q30" s="17">
        <f>SUM(Q28:Q29)</f>
        <v>617</v>
      </c>
      <c r="R30" s="18">
        <f>Q30/S30</f>
        <v>0.10348876216034887</v>
      </c>
      <c r="S30" s="20">
        <f>SUM(S28:S29)</f>
        <v>5962</v>
      </c>
      <c r="T30" s="17">
        <f>SUM(T28:T29)</f>
        <v>5698</v>
      </c>
      <c r="U30" s="18">
        <f>T30/AB30</f>
        <v>0.90301109350237718</v>
      </c>
      <c r="V30" s="17">
        <f>SUM(V28:V29)</f>
        <v>349</v>
      </c>
      <c r="W30" s="18">
        <f>V30/AB30</f>
        <v>5.5309033280507132E-2</v>
      </c>
      <c r="X30" s="17">
        <f>SUM(X28:X29)</f>
        <v>255</v>
      </c>
      <c r="Y30" s="18">
        <f>X30/AB30</f>
        <v>4.0412044374009512E-2</v>
      </c>
      <c r="Z30" s="17">
        <f>SUM(Z28:Z29)</f>
        <v>8</v>
      </c>
      <c r="AA30" s="18">
        <f>Z30/AB30</f>
        <v>1.2678288431061807E-3</v>
      </c>
      <c r="AB30" s="46">
        <f>SUM(AB28:AB29)</f>
        <v>6310</v>
      </c>
    </row>
    <row r="31" spans="1:28" ht="15" customHeight="1" x14ac:dyDescent="0.25">
      <c r="A31" s="87" t="s">
        <v>20</v>
      </c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"/>
      <c r="S31" s="7"/>
      <c r="T31" s="7"/>
      <c r="U31" s="8"/>
      <c r="V31" s="7"/>
      <c r="W31" s="8"/>
      <c r="X31" s="7"/>
      <c r="Y31" s="8"/>
      <c r="Z31" s="7"/>
      <c r="AA31" s="8"/>
      <c r="AB31" s="47"/>
    </row>
    <row r="32" spans="1:28" ht="15" customHeight="1" x14ac:dyDescent="0.25">
      <c r="A32" s="86" t="s">
        <v>19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48"/>
    </row>
    <row r="33" spans="1:28" x14ac:dyDescent="0.25">
      <c r="A33" s="58" t="s">
        <v>26</v>
      </c>
      <c r="B33" s="9"/>
      <c r="C33" s="9"/>
      <c r="D33" s="9"/>
      <c r="E33" s="9"/>
      <c r="F33" s="7"/>
      <c r="G33" s="9"/>
      <c r="H33" s="9"/>
      <c r="I33" s="9"/>
      <c r="J33" s="9"/>
      <c r="K33" s="7"/>
      <c r="L33" s="9"/>
      <c r="M33" s="9"/>
      <c r="N33" s="9"/>
      <c r="O33" s="9"/>
      <c r="P33" s="7"/>
      <c r="Q33" s="9"/>
      <c r="R33" s="10"/>
      <c r="S33" s="7"/>
      <c r="T33" s="9"/>
      <c r="U33" s="10"/>
      <c r="V33" s="9"/>
      <c r="W33" s="10"/>
      <c r="X33" s="9"/>
      <c r="Y33" s="10"/>
      <c r="Z33" s="9"/>
      <c r="AA33" s="10"/>
      <c r="AB33" s="47"/>
    </row>
  </sheetData>
  <mergeCells count="5">
    <mergeCell ref="B2:J2"/>
    <mergeCell ref="K2:S2"/>
    <mergeCell ref="T2:AB2"/>
    <mergeCell ref="A32:Q32"/>
    <mergeCell ref="A31:Q3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2014_orig</vt:lpstr>
      <vt:lpstr>2014 - Pers Loan Type</vt:lpstr>
    </vt:vector>
  </TitlesOfParts>
  <Company>Federal Reserve System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2013 New England Home Mortgage Loans, Originations and Denials by Borrower Income</dc:title>
  <dc:creator>BOSFederalReserveBankofBoston@bos.frb.org</dc:creator>
  <cp:lastModifiedBy>Higgins, Amy</cp:lastModifiedBy>
  <dcterms:created xsi:type="dcterms:W3CDTF">2014-04-29T17:29:24Z</dcterms:created>
  <dcterms:modified xsi:type="dcterms:W3CDTF">2016-04-19T13:47:06Z</dcterms:modified>
</cp:coreProperties>
</file>